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ZWSA\Industry programs\CE-BSP\COMMUNICATIONS\Web-Content_GISA\Waste and Recycling Toolkit\FINALS\Ready-for-MS-Review\"/>
    </mc:Choice>
  </mc:AlternateContent>
  <workbookProtection workbookAlgorithmName="SHA-512" workbookHashValue="Fei62qij5GvS667NcyGMfsZYPD++u8o8NbPMomBFghMIO6dF72U7MB24gXLj1eATmk1DN/5aX1YeUkrrZUF/lg==" workbookSaltValue="JGxutConKSbPZwGg9Id12A==" workbookSpinCount="100000" lockStructure="1"/>
  <bookViews>
    <workbookView xWindow="28680" yWindow="-105" windowWidth="29040" windowHeight="15840"/>
  </bookViews>
  <sheets>
    <sheet name="Instructions" sheetId="12" r:id="rId1"/>
    <sheet name="RFQ Response Schedule" sheetId="5" r:id="rId2"/>
    <sheet name="Non Conforming response" sheetId="10" r:id="rId3"/>
    <sheet name="List" sheetId="13" state="hidden"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2" i="5" l="1" a="1"/>
  <c r="K12" i="5" s="1"/>
  <c r="K13" i="5" a="1"/>
  <c r="K13" i="5" s="1"/>
  <c r="K14" i="5" a="1"/>
  <c r="K14" i="5" s="1"/>
  <c r="K15" i="5" a="1"/>
  <c r="K15" i="5" s="1"/>
  <c r="K16" i="5" a="1"/>
  <c r="K16" i="5" s="1"/>
  <c r="K17" i="5" a="1"/>
  <c r="K17" i="5" s="1"/>
  <c r="K18" i="5" a="1"/>
  <c r="K18" i="5"/>
  <c r="K19" i="5" a="1"/>
  <c r="K19" i="5" s="1"/>
  <c r="K20" i="5" a="1"/>
  <c r="K20" i="5" s="1"/>
  <c r="K21" i="5" a="1"/>
  <c r="K21" i="5" s="1"/>
  <c r="K22" i="5" a="1"/>
  <c r="K22" i="5" s="1"/>
  <c r="K23" i="5" a="1"/>
  <c r="K23" i="5" s="1"/>
  <c r="K24" i="5" a="1"/>
  <c r="K24" i="5" s="1"/>
  <c r="K25" i="5" a="1"/>
  <c r="K25" i="5" s="1"/>
  <c r="K26" i="5" a="1"/>
  <c r="K26" i="5" s="1"/>
  <c r="K27" i="5" a="1"/>
  <c r="K27" i="5" s="1"/>
  <c r="K28" i="5" a="1"/>
  <c r="K28" i="5" s="1"/>
  <c r="K11" i="5" a="1"/>
  <c r="K11" i="5" s="1"/>
  <c r="R27" i="5" l="1"/>
  <c r="L27" i="5" l="1"/>
  <c r="M27" i="5" s="1"/>
  <c r="S27" i="5"/>
  <c r="E12" i="5" l="1"/>
  <c r="E13" i="5"/>
  <c r="E14" i="5"/>
  <c r="E15" i="5"/>
  <c r="E16" i="5"/>
  <c r="E17" i="5"/>
  <c r="E18" i="5"/>
  <c r="E19" i="5"/>
  <c r="E20" i="5"/>
  <c r="E21" i="5"/>
  <c r="E22" i="5"/>
  <c r="E23" i="5"/>
  <c r="E24" i="5"/>
  <c r="E11" i="5"/>
  <c r="L11" i="5" s="1"/>
  <c r="L12" i="5" l="1"/>
  <c r="R26" i="5"/>
  <c r="R28" i="5"/>
  <c r="R25" i="5"/>
  <c r="D11" i="5"/>
  <c r="F11" i="5" s="1"/>
  <c r="D12" i="5"/>
  <c r="F12" i="5" s="1"/>
  <c r="D13" i="5"/>
  <c r="F13" i="5" s="1"/>
  <c r="D14" i="5"/>
  <c r="F14" i="5" s="1"/>
  <c r="D15" i="5"/>
  <c r="F15" i="5" s="1"/>
  <c r="D16" i="5"/>
  <c r="F16" i="5" s="1"/>
  <c r="D17" i="5"/>
  <c r="F17" i="5" s="1"/>
  <c r="D18" i="5"/>
  <c r="F18" i="5" s="1"/>
  <c r="D19" i="5"/>
  <c r="F19" i="5" s="1"/>
  <c r="D20" i="5"/>
  <c r="F20" i="5" s="1"/>
  <c r="D21" i="5"/>
  <c r="F21" i="5" s="1"/>
  <c r="D22" i="5"/>
  <c r="F22" i="5" s="1"/>
  <c r="D23" i="5"/>
  <c r="F23" i="5" s="1"/>
  <c r="D24" i="5"/>
  <c r="F24" i="5" s="1"/>
  <c r="R11" i="5" l="1"/>
  <c r="S11" i="5" s="1"/>
  <c r="M12" i="5"/>
  <c r="R12" i="5"/>
  <c r="S12" i="5" s="1"/>
  <c r="M11" i="5"/>
  <c r="L25" i="5"/>
  <c r="M25" i="5" s="1"/>
  <c r="L26" i="5"/>
  <c r="M26" i="5" s="1"/>
  <c r="L28" i="5"/>
  <c r="M28" i="5" s="1"/>
  <c r="L13" i="5"/>
  <c r="M13" i="5" s="1"/>
  <c r="L14" i="5"/>
  <c r="M14" i="5" s="1"/>
  <c r="L15" i="5"/>
  <c r="M15" i="5" s="1"/>
  <c r="L16" i="5"/>
  <c r="M16" i="5" s="1"/>
  <c r="L17" i="5"/>
  <c r="M17" i="5" s="1"/>
  <c r="L18" i="5"/>
  <c r="M18" i="5" s="1"/>
  <c r="L19" i="5"/>
  <c r="M19" i="5" s="1"/>
  <c r="L20" i="5"/>
  <c r="M20" i="5" s="1"/>
  <c r="L21" i="5"/>
  <c r="M21" i="5" s="1"/>
  <c r="L22" i="5"/>
  <c r="M22" i="5" s="1"/>
  <c r="L23" i="5"/>
  <c r="M23" i="5" s="1"/>
  <c r="L24" i="5"/>
  <c r="M24" i="5" s="1"/>
  <c r="S25" i="5" l="1"/>
  <c r="S28" i="5"/>
  <c r="S26" i="5"/>
  <c r="R15" i="5"/>
  <c r="S15" i="5" s="1"/>
  <c r="R23" i="5"/>
  <c r="S23" i="5" s="1"/>
  <c r="R13" i="5"/>
  <c r="S13" i="5" s="1"/>
  <c r="R16" i="5"/>
  <c r="S16" i="5" s="1"/>
  <c r="R24" i="5"/>
  <c r="S24" i="5" s="1"/>
  <c r="R22" i="5"/>
  <c r="S22" i="5" s="1"/>
  <c r="R17" i="5"/>
  <c r="S17" i="5" s="1"/>
  <c r="R18" i="5"/>
  <c r="S18" i="5" s="1"/>
  <c r="R19" i="5"/>
  <c r="S19" i="5" s="1"/>
  <c r="R20" i="5"/>
  <c r="S20" i="5" s="1"/>
  <c r="R21" i="5"/>
  <c r="S21" i="5" s="1"/>
  <c r="R14" i="5"/>
  <c r="S1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<sst xmlns="http://schemas.openxmlformats.org/spreadsheetml/2006/main" count="418" uniqueCount="193">
  <si>
    <t>Stream</t>
  </si>
  <si>
    <t>Other service - please nominate if applicable</t>
  </si>
  <si>
    <t>Cardboard recycling</t>
  </si>
  <si>
    <t>Organics recycling</t>
  </si>
  <si>
    <t>Comingled recycling</t>
  </si>
  <si>
    <t>Paper recycling</t>
  </si>
  <si>
    <t>Yes</t>
  </si>
  <si>
    <t>No</t>
  </si>
  <si>
    <t>Available within 12 months</t>
  </si>
  <si>
    <t>List</t>
  </si>
  <si>
    <t>Nominated processing/disposal facility</t>
  </si>
  <si>
    <t xml:space="preserve">Disposal/recycling rate </t>
  </si>
  <si>
    <t>Collection cost</t>
  </si>
  <si>
    <t>Total cost per bin lift</t>
  </si>
  <si>
    <t>Comments or assumptions</t>
  </si>
  <si>
    <t>Current bin type or estimated requirement</t>
  </si>
  <si>
    <t>Frequency</t>
  </si>
  <si>
    <t>Non Conforming or Alternative Offer</t>
  </si>
  <si>
    <t>Description of Non Conforming or Alternative Offer</t>
  </si>
  <si>
    <t>Pricing for Non Conforming or Alternative Offer</t>
  </si>
  <si>
    <t>Site(s) Non Conforming or Alternative Offer is for:</t>
  </si>
  <si>
    <t>Bin/container type</t>
  </si>
  <si>
    <t>Additional notes and assumptions</t>
  </si>
  <si>
    <t>Service/Stream</t>
  </si>
  <si>
    <t>Notes or assumptions</t>
  </si>
  <si>
    <t>240 litre</t>
  </si>
  <si>
    <t>1100 litre</t>
  </si>
  <si>
    <r>
      <t>m</t>
    </r>
    <r>
      <rPr>
        <b/>
        <vertAlign val="superscript"/>
        <sz val="11"/>
        <color theme="0"/>
        <rFont val="Microsoft PhagsPa"/>
        <family val="2"/>
      </rPr>
      <t>3</t>
    </r>
    <r>
      <rPr>
        <b/>
        <sz val="11"/>
        <color theme="0"/>
        <rFont val="Microsoft PhagsPa"/>
        <family val="2"/>
      </rPr>
      <t xml:space="preserve"> per bin</t>
    </r>
  </si>
  <si>
    <r>
      <t>Est. m</t>
    </r>
    <r>
      <rPr>
        <b/>
        <vertAlign val="superscript"/>
        <sz val="11"/>
        <color theme="0"/>
        <rFont val="Microsoft PhagsPa"/>
        <family val="2"/>
      </rPr>
      <t>3</t>
    </r>
    <r>
      <rPr>
        <b/>
        <sz val="11"/>
        <color theme="0"/>
        <rFont val="Microsoft PhagsPa"/>
        <family val="2"/>
      </rPr>
      <t xml:space="preserve"> collected per year</t>
    </r>
  </si>
  <si>
    <t>Number of bins onsite or est. requirement</t>
  </si>
  <si>
    <t>Service</t>
  </si>
  <si>
    <t>Density</t>
  </si>
  <si>
    <t>Combined</t>
  </si>
  <si>
    <t>140 litre</t>
  </si>
  <si>
    <t>660 litre</t>
  </si>
  <si>
    <t>General waste (landfill)</t>
  </si>
  <si>
    <t>Dry waste (energy recovery)</t>
  </si>
  <si>
    <t>Paper &amp; Cardboard recycling (combined)</t>
  </si>
  <si>
    <t>Confidential paper recycling</t>
  </si>
  <si>
    <t>Electronic waste recycling</t>
  </si>
  <si>
    <t>Battery recycling</t>
  </si>
  <si>
    <t>Lighting recycling</t>
  </si>
  <si>
    <t>Hard waste recycling</t>
  </si>
  <si>
    <t>Printer/toner cartridge recycling</t>
  </si>
  <si>
    <t>Soft plastics recycling</t>
  </si>
  <si>
    <r>
      <t>m</t>
    </r>
    <r>
      <rPr>
        <b/>
        <vertAlign val="superscript"/>
        <sz val="11"/>
        <rFont val="Microsoft PhagsPa"/>
        <family val="2"/>
      </rPr>
      <t>3</t>
    </r>
    <r>
      <rPr>
        <b/>
        <sz val="11"/>
        <rFont val="Microsoft PhagsPa"/>
        <family val="2"/>
      </rPr>
      <t xml:space="preserve"> per bin</t>
    </r>
  </si>
  <si>
    <r>
      <t>1.5 m</t>
    </r>
    <r>
      <rPr>
        <vertAlign val="superscript"/>
        <sz val="11"/>
        <color theme="1"/>
        <rFont val="Microsoft PhagsPa"/>
        <family val="2"/>
      </rPr>
      <t>3</t>
    </r>
  </si>
  <si>
    <r>
      <t>3 m</t>
    </r>
    <r>
      <rPr>
        <vertAlign val="superscript"/>
        <sz val="11"/>
        <color theme="1"/>
        <rFont val="Microsoft PhagsPa"/>
        <family val="2"/>
      </rPr>
      <t>3</t>
    </r>
  </si>
  <si>
    <r>
      <t>4.5 m</t>
    </r>
    <r>
      <rPr>
        <vertAlign val="superscript"/>
        <sz val="11"/>
        <color theme="1"/>
        <rFont val="Microsoft PhagsPa"/>
        <family val="2"/>
      </rPr>
      <t>3</t>
    </r>
  </si>
  <si>
    <t>Bin size</t>
  </si>
  <si>
    <t>General waste (landfill) 140 litre</t>
  </si>
  <si>
    <t>General waste (landfill) 240 litre</t>
  </si>
  <si>
    <t>General waste (landfill) 660 litre</t>
  </si>
  <si>
    <t>General waste (landfill) 1100 litre</t>
  </si>
  <si>
    <t>General waste (landfill) 1.5 m3</t>
  </si>
  <si>
    <t>General waste (landfill) 3 m3</t>
  </si>
  <si>
    <t>General waste (landfill) 4.5 m3</t>
  </si>
  <si>
    <t>Dry waste (energy recovery) 140 litre</t>
  </si>
  <si>
    <t>Dry waste (energy recovery) 240 litre</t>
  </si>
  <si>
    <t>Dry waste (energy recovery) 660 litre</t>
  </si>
  <si>
    <t>Dry waste (energy recovery) 1100 litre</t>
  </si>
  <si>
    <t>Dry waste (energy recovery) 1.5 m3</t>
  </si>
  <si>
    <t>Dry waste (energy recovery) 3 m3</t>
  </si>
  <si>
    <t>Dry waste (energy recovery) 4.5 m3</t>
  </si>
  <si>
    <t>Comingled recycling 140 litre</t>
  </si>
  <si>
    <t>Comingled recycling 240 litre</t>
  </si>
  <si>
    <t>Comingled recycling 660 litre</t>
  </si>
  <si>
    <t>Comingled recycling 1100 litre</t>
  </si>
  <si>
    <t>Comingled recycling 1.5 m3</t>
  </si>
  <si>
    <t>Comingled recycling 3 m3</t>
  </si>
  <si>
    <t>Comingled recycling 4.5 m3</t>
  </si>
  <si>
    <t>Organics recycling 140 litre</t>
  </si>
  <si>
    <t>Organics recycling 240 litre</t>
  </si>
  <si>
    <t>Organics recycling 660 litre</t>
  </si>
  <si>
    <t>Cardboard recycling 240 litre</t>
  </si>
  <si>
    <t>Cardboard recycling 660 litre</t>
  </si>
  <si>
    <t>Cardboard recycling 1100 litre</t>
  </si>
  <si>
    <t>Cardboard recycling 1.5 m3</t>
  </si>
  <si>
    <t>Cardboard recycling 3 m3</t>
  </si>
  <si>
    <t>Cardboard recycling 4.5 m3</t>
  </si>
  <si>
    <t>Paper recycling 240 litre</t>
  </si>
  <si>
    <t>Paper &amp; Cardboard recycling (combined) 240 litre</t>
  </si>
  <si>
    <t>Paper &amp; Cardboard recycling (combined) 660 litre</t>
  </si>
  <si>
    <t>Paper &amp; Cardboard recycling (combined) 1100 litre</t>
  </si>
  <si>
    <t>Paper &amp; Cardboard recycling (combined) 1.5 m3</t>
  </si>
  <si>
    <t>Paper &amp; Cardboard recycling (combined) 3 m3</t>
  </si>
  <si>
    <t>Paper &amp; Cardboard recycling (combined) 4.5 m3</t>
  </si>
  <si>
    <t>Confidential paper recycling 240 litre</t>
  </si>
  <si>
    <t>Electronic waste recycling 660 litre</t>
  </si>
  <si>
    <t>Electronic waste recycling 1100 litre</t>
  </si>
  <si>
    <t>Electronic waste recycling 1.5 m2</t>
  </si>
  <si>
    <t>Soft plastics recycling 140 litre</t>
  </si>
  <si>
    <t>Soft plastics recycling 240 litre</t>
  </si>
  <si>
    <t>Soft plastics recycling 660 litre</t>
  </si>
  <si>
    <t>Soft plastics recycling 1100 litre</t>
  </si>
  <si>
    <t>Soft plastics recycling 1.5 m3</t>
  </si>
  <si>
    <t>Soft plastics recycling 3 m3</t>
  </si>
  <si>
    <t>Soft plastics recycling 4.5 m3</t>
  </si>
  <si>
    <t>Vlookup</t>
  </si>
  <si>
    <t>Phone:</t>
  </si>
  <si>
    <t>Contact name:</t>
  </si>
  <si>
    <t>Email:</t>
  </si>
  <si>
    <t>20 litre bucket</t>
  </si>
  <si>
    <t>Battery recycling 20 litre bucket</t>
  </si>
  <si>
    <t>Printer/toner cartridge recycling box</t>
  </si>
  <si>
    <t>box</t>
  </si>
  <si>
    <t>Battery recycling 5 litre bucket</t>
  </si>
  <si>
    <t>5 litre bucket</t>
  </si>
  <si>
    <t>stillage</t>
  </si>
  <si>
    <t>Lighting recycling box</t>
  </si>
  <si>
    <t>Lighting recycling stillage</t>
  </si>
  <si>
    <r>
      <t>5 m</t>
    </r>
    <r>
      <rPr>
        <vertAlign val="superscript"/>
        <sz val="11"/>
        <color theme="1"/>
        <rFont val="Microsoft PhagsPa"/>
        <family val="2"/>
      </rPr>
      <t>3</t>
    </r>
    <r>
      <rPr>
        <sz val="11"/>
        <color theme="1"/>
        <rFont val="Microsoft PhagsPa"/>
        <family val="2"/>
      </rPr>
      <t xml:space="preserve"> skip bin</t>
    </r>
  </si>
  <si>
    <r>
      <t>6 m</t>
    </r>
    <r>
      <rPr>
        <vertAlign val="superscript"/>
        <sz val="11"/>
        <color theme="1"/>
        <rFont val="Microsoft PhagsPa"/>
        <family val="2"/>
      </rPr>
      <t>3</t>
    </r>
    <r>
      <rPr>
        <sz val="11"/>
        <color theme="1"/>
        <rFont val="Microsoft PhagsPa"/>
        <family val="2"/>
      </rPr>
      <t xml:space="preserve"> skip bin</t>
    </r>
  </si>
  <si>
    <r>
      <t>9 m</t>
    </r>
    <r>
      <rPr>
        <vertAlign val="superscript"/>
        <sz val="11"/>
        <color theme="1"/>
        <rFont val="Microsoft PhagsPa"/>
        <family val="2"/>
      </rPr>
      <t>3</t>
    </r>
    <r>
      <rPr>
        <sz val="11"/>
        <color theme="1"/>
        <rFont val="Microsoft PhagsPa"/>
        <family val="2"/>
      </rPr>
      <t xml:space="preserve"> skip bin</t>
    </r>
  </si>
  <si>
    <r>
      <t>Hard waste recycling 5 m</t>
    </r>
    <r>
      <rPr>
        <vertAlign val="superscript"/>
        <sz val="11"/>
        <color theme="1"/>
        <rFont val="Microsoft PhagsPa"/>
        <family val="2"/>
      </rPr>
      <t>3</t>
    </r>
    <r>
      <rPr>
        <sz val="11"/>
        <color theme="1"/>
        <rFont val="Microsoft PhagsPa"/>
        <family val="2"/>
      </rPr>
      <t xml:space="preserve"> skip bin</t>
    </r>
  </si>
  <si>
    <r>
      <t>Hard waste recycling 9 m</t>
    </r>
    <r>
      <rPr>
        <vertAlign val="superscript"/>
        <sz val="11"/>
        <color theme="1"/>
        <rFont val="Microsoft PhagsPa"/>
        <family val="2"/>
      </rPr>
      <t>3</t>
    </r>
    <r>
      <rPr>
        <sz val="11"/>
        <color theme="1"/>
        <rFont val="Microsoft PhagsPa"/>
        <family val="2"/>
      </rPr>
      <t xml:space="preserve"> skip bin</t>
    </r>
  </si>
  <si>
    <t>Electronic waste recycling stillage</t>
  </si>
  <si>
    <t>Site name:</t>
  </si>
  <si>
    <t>Site address:</t>
  </si>
  <si>
    <t>Tender details</t>
  </si>
  <si>
    <t>Regular</t>
  </si>
  <si>
    <t>On call</t>
  </si>
  <si>
    <t>kg/m3</t>
  </si>
  <si>
    <t xml:space="preserve">Assumed density </t>
  </si>
  <si>
    <t>Total estimated cost</t>
  </si>
  <si>
    <t>Collection frequency</t>
  </si>
  <si>
    <t>Week</t>
  </si>
  <si>
    <t>Fortnight</t>
  </si>
  <si>
    <t>Month</t>
  </si>
  <si>
    <t>Year</t>
  </si>
  <si>
    <t>Approx. number of collections</t>
  </si>
  <si>
    <t>Servicing type</t>
  </si>
  <si>
    <t>Est. number collections per year</t>
  </si>
  <si>
    <t>Est. tonnes  per annum</t>
  </si>
  <si>
    <t>Choose from list</t>
  </si>
  <si>
    <t>Choose from list
e.g. weekly collection</t>
  </si>
  <si>
    <t>Insert facility name and address</t>
  </si>
  <si>
    <t>Insert EPA licence number</t>
  </si>
  <si>
    <t>Source</t>
  </si>
  <si>
    <t>EPA Vic, 2014</t>
  </si>
  <si>
    <t>Rawtec</t>
  </si>
  <si>
    <t>Bedford Tender</t>
  </si>
  <si>
    <t>Rawtec/ACT</t>
  </si>
  <si>
    <r>
      <t>m</t>
    </r>
    <r>
      <rPr>
        <b/>
        <vertAlign val="superscript"/>
        <sz val="10"/>
        <color theme="0"/>
        <rFont val="Microsoft PhagsPa"/>
        <family val="2"/>
      </rPr>
      <t>3</t>
    </r>
    <r>
      <rPr>
        <b/>
        <sz val="10"/>
        <color theme="0"/>
        <rFont val="Microsoft PhagsPa"/>
        <family val="2"/>
      </rPr>
      <t xml:space="preserve"> per bin/container</t>
    </r>
  </si>
  <si>
    <r>
      <t xml:space="preserve">Total estimated cost </t>
    </r>
    <r>
      <rPr>
        <sz val="10"/>
        <color theme="0"/>
        <rFont val="Microsoft PhagsPa"/>
        <family val="2"/>
      </rPr>
      <t>(Year 1)</t>
    </r>
  </si>
  <si>
    <t>Processing/disposal facility name and address</t>
  </si>
  <si>
    <t>EPA licence number</t>
  </si>
  <si>
    <t>RFQ Response Schedule</t>
  </si>
  <si>
    <t>K3:K9</t>
  </si>
  <si>
    <t>K10:K16</t>
  </si>
  <si>
    <t>K17:K23</t>
  </si>
  <si>
    <t>K24:K26</t>
  </si>
  <si>
    <t>K27:K32</t>
  </si>
  <si>
    <t>K33:K33</t>
  </si>
  <si>
    <t>K34:K39</t>
  </si>
  <si>
    <t>K40:K40</t>
  </si>
  <si>
    <t>K41:K44</t>
  </si>
  <si>
    <t>K45:K46</t>
  </si>
  <si>
    <t>K47:K48</t>
  </si>
  <si>
    <t>K49:K51</t>
  </si>
  <si>
    <t>K52:K52</t>
  </si>
  <si>
    <t>K53:K59</t>
  </si>
  <si>
    <r>
      <t>Hard waste recycling 6 m</t>
    </r>
    <r>
      <rPr>
        <vertAlign val="superscript"/>
        <sz val="11"/>
        <color theme="1"/>
        <rFont val="Microsoft PhagsPa"/>
        <family val="2"/>
      </rPr>
      <t>3</t>
    </r>
    <r>
      <rPr>
        <sz val="11"/>
        <color theme="1"/>
        <rFont val="Microsoft PhagsPa"/>
        <family val="2"/>
      </rPr>
      <t xml:space="preserve"> skip bin</t>
    </r>
  </si>
  <si>
    <t>Detail access/servicing limits, pricing considerations etc.</t>
  </si>
  <si>
    <r>
      <t xml:space="preserve">Disposal/ recycling rate 
</t>
    </r>
    <r>
      <rPr>
        <sz val="9"/>
        <color theme="0"/>
        <rFont val="Microsoft PhagsPa"/>
        <family val="2"/>
      </rPr>
      <t>($ per tonne)</t>
    </r>
  </si>
  <si>
    <t>Service providers to fill in green cells</t>
  </si>
  <si>
    <t>Contracting party to fill in blue cells</t>
  </si>
  <si>
    <t>This RFQ response schedule template has been prepared to assist organisations to implement better practice waste and recycling services. This document is designed to be released in a competitive tender process and encourage a standardised response that can be easily compared. Following the return of the response schedules, it is recommended that organisations further discuss and negotiate conditions prior to signing a contract.</t>
  </si>
  <si>
    <t>Pricing for disposal of any waste to landfill is based on the SA solid waste levy of $ per tonne:</t>
  </si>
  <si>
    <r>
      <t xml:space="preserve">Collection cost 
</t>
    </r>
    <r>
      <rPr>
        <sz val="9"/>
        <color theme="0"/>
        <rFont val="Microsoft PhagsPa"/>
        <family val="2"/>
      </rPr>
      <t>not including disposal/ processing ($ per Lift)</t>
    </r>
  </si>
  <si>
    <t>MRF</t>
  </si>
  <si>
    <t>Alternative fuels</t>
  </si>
  <si>
    <t>Composting</t>
  </si>
  <si>
    <t>Landfill</t>
  </si>
  <si>
    <t>Other (specify in notes)</t>
  </si>
  <si>
    <t>Select disposal/processing activity from list</t>
  </si>
  <si>
    <t>Recycling</t>
  </si>
  <si>
    <r>
      <t xml:space="preserve">Disposal/processing activity (e.g. MRF, landfill, alternative fuels)
</t>
    </r>
    <r>
      <rPr>
        <sz val="10"/>
        <color theme="0"/>
        <rFont val="Microsoft PhagsPa"/>
        <family val="2"/>
      </rPr>
      <t>(Select from list)</t>
    </r>
  </si>
  <si>
    <t>Automatic calculation</t>
  </si>
  <si>
    <r>
      <rPr>
        <b/>
        <sz val="12"/>
        <color theme="1"/>
        <rFont val="Microsoft PhagsPa"/>
        <family val="2"/>
      </rPr>
      <t>Which cells to fill in?</t>
    </r>
    <r>
      <rPr>
        <sz val="11"/>
        <color theme="1"/>
        <rFont val="Microsoft PhagsPa"/>
        <family val="2"/>
      </rPr>
      <t xml:space="preserve">
Most cells are locked and cannot be edited. The cells requiring information to be provided are unlocked and colour coded:
- Light blue cells are to be filled in by the organisation seeking waste and recycling services </t>
    </r>
    <r>
      <rPr>
        <i/>
        <sz val="11"/>
        <color theme="1"/>
        <rFont val="Microsoft PhagsPa"/>
        <family val="2"/>
      </rPr>
      <t>(contracting party)</t>
    </r>
    <r>
      <rPr>
        <sz val="11"/>
        <color theme="1"/>
        <rFont val="Microsoft PhagsPa"/>
        <family val="2"/>
      </rPr>
      <t>.
- Light green cells are to be filled in by the contractor responding to the tender process</t>
    </r>
    <r>
      <rPr>
        <i/>
        <sz val="11"/>
        <color theme="1"/>
        <rFont val="Microsoft PhagsPa"/>
        <family val="2"/>
      </rPr>
      <t xml:space="preserve"> (service provider)</t>
    </r>
    <r>
      <rPr>
        <sz val="11"/>
        <color theme="1"/>
        <rFont val="Microsoft PhagsPa"/>
        <family val="2"/>
      </rPr>
      <t xml:space="preserve">. 
- Light grey cells (notes or assumptions) can be filled in by either party.
Organisations should provide as detailed and accurate information as possible to allow the contractor to provide their best price to suit the conditions. </t>
    </r>
  </si>
  <si>
    <t>Will you charge by weight with National Measurement Institute (NMI) approved scales?</t>
  </si>
  <si>
    <r>
      <rPr>
        <b/>
        <sz val="11"/>
        <color theme="1"/>
        <rFont val="Microsoft PhagsPa"/>
        <family val="2"/>
      </rPr>
      <t>Automatic calculations</t>
    </r>
    <r>
      <rPr>
        <sz val="11"/>
        <color theme="1"/>
        <rFont val="Microsoft PhagsPa"/>
        <family val="2"/>
      </rPr>
      <t xml:space="preserve">
The spreadsheet has been designed with automatic calculations based on the information provided. </t>
    </r>
  </si>
  <si>
    <r>
      <rPr>
        <b/>
        <sz val="11"/>
        <color theme="1"/>
        <rFont val="Microsoft PhagsPa"/>
        <family val="2"/>
      </rPr>
      <t>Contracting party</t>
    </r>
    <r>
      <rPr>
        <sz val="11"/>
        <color theme="1"/>
        <rFont val="Microsoft PhagsPa"/>
        <family val="2"/>
      </rPr>
      <t xml:space="preserve"> - Please input the waste and recycling service, bin size and current/proposed number of bins, number of collections and servicing frequency. Information for each of these cells must be provided. The estimated number of collections per year and volume (tonnes and m3) will then be calculated based on the automatic density factors. </t>
    </r>
  </si>
  <si>
    <r>
      <t>Note that the number of bins onsite, collections per week/year, m</t>
    </r>
    <r>
      <rPr>
        <vertAlign val="superscript"/>
        <sz val="11"/>
        <color theme="1"/>
        <rFont val="Microsoft PhagsPa"/>
        <family val="2"/>
      </rPr>
      <t>3</t>
    </r>
    <r>
      <rPr>
        <sz val="11"/>
        <color theme="1"/>
        <rFont val="Microsoft PhagsPa"/>
        <family val="2"/>
      </rPr>
      <t xml:space="preserve"> and tonnes generated per year are all estimates to provide guidance only. These may be subject to change and negotiation with the successful service provider is encouraged prior to commencing a contract.</t>
    </r>
  </si>
  <si>
    <t>enter number</t>
  </si>
  <si>
    <r>
      <t xml:space="preserve">$ per Lift - Include bin collection and transport but </t>
    </r>
    <r>
      <rPr>
        <i/>
        <u/>
        <sz val="10"/>
        <color theme="0"/>
        <rFont val="Microsoft PhagsPa"/>
        <family val="2"/>
      </rPr>
      <t>not</t>
    </r>
    <r>
      <rPr>
        <i/>
        <sz val="10"/>
        <color theme="0"/>
        <rFont val="Microsoft PhagsPa"/>
        <family val="2"/>
      </rPr>
      <t xml:space="preserve"> disposal/processing
If charging by weight, leave this column blank</t>
    </r>
  </si>
  <si>
    <t>$ per tonne including solid waste levy</t>
  </si>
  <si>
    <t>Automatic calculation - considering collection cost, disposal/ recycling rate and assumed density</t>
  </si>
  <si>
    <t>Year 1 
(Automatic calculation)</t>
  </si>
  <si>
    <t>In this section, service providers are able to provide any Alternative Offers or Non Conforming Tenders in their response. To assist evaluation, it is requested that this as similar or as comparable to the RFQ Response Schedule tab. Example sections and formating of the alternative offer are provided below but can be edited. There are no automatic calculations in this sheet.</t>
  </si>
  <si>
    <r>
      <rPr>
        <b/>
        <sz val="11"/>
        <color theme="1"/>
        <rFont val="Microsoft PhagsPa"/>
        <family val="2"/>
      </rPr>
      <t>Service providers</t>
    </r>
    <r>
      <rPr>
        <sz val="11"/>
        <color theme="1"/>
        <rFont val="Microsoft PhagsPa"/>
        <family val="2"/>
      </rPr>
      <t xml:space="preserve"> - Please provide your final price in the light green fields for both columns O and P, if your company offers the service or can sub-contract. The total price per lift in column R will automatically calculate based on your costs and the assumed density. We note that prices would potentially change based on the weight of a bin - please state where your assumed density differs from what is listed and what your preferred density would be. The total estimated cost is based on the price per lift and number of bins and collections. </t>
    </r>
  </si>
  <si>
    <r>
      <rPr>
        <b/>
        <sz val="11"/>
        <color theme="1"/>
        <rFont val="Microsoft PhagsPa"/>
        <family val="2"/>
      </rPr>
      <t>Problems with this spreadsheet</t>
    </r>
    <r>
      <rPr>
        <sz val="11"/>
        <color theme="1"/>
        <rFont val="Microsoft PhagsPa"/>
        <family val="2"/>
      </rPr>
      <t xml:space="preserve">
If there are any problems or errors with the spreadsheet, please contact Green Industries SA on 
(08) 8204 2051</t>
    </r>
  </si>
  <si>
    <t>This 'RFQ Response Schedule Template' is an initiative of Green Industries SA. It was developed by Rawtec Pty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</si>
</sst>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7" formatCode="&quot;$&quot;#,##0.00;\-&quot;$&quot;#,##0.00"/>
    <numFmt numFmtId="44" formatCode="_-&quot;$&quot;* #,##0.00_-;\-&quot;$&quot;* #,##0.00_-;_-&quot;$&quot;* &quot;-&quot;??_-;_-@_-"/>
    <numFmt numFmtId="164" formatCode="&quot;$&quot;#,##0.00"/>
    <numFmt numFmtId="165" formatCode="0.0"/>
  </numFmts>
  <fonts count="29" x14ac:knownFonts="1">
    <font>
      <sz val="11"/>
      <color theme="1"/>
      <name val="Calibri"/>
      <family val="2"/>
      <scheme val="minor"/>
    </font>
    <font>
      <sz val="11"/>
      <color theme="1"/>
      <name val="Calibri"/>
      <family val="2"/>
      <scheme val="minor"/>
    </font>
    <font>
      <sz val="11"/>
      <color theme="1"/>
      <name val="Microsoft PhagsPa"/>
      <family val="2"/>
    </font>
    <font>
      <i/>
      <sz val="11"/>
      <color theme="1"/>
      <name val="Microsoft PhagsPa"/>
      <family val="2"/>
    </font>
    <font>
      <b/>
      <sz val="11"/>
      <color theme="1"/>
      <name val="Microsoft PhagsPa"/>
      <family val="2"/>
    </font>
    <font>
      <b/>
      <sz val="10"/>
      <color theme="1"/>
      <name val="Microsoft PhagsPa"/>
      <family val="2"/>
    </font>
    <font>
      <sz val="10"/>
      <color theme="1"/>
      <name val="Microsoft PhagsPa"/>
      <family val="2"/>
    </font>
    <font>
      <b/>
      <sz val="12"/>
      <color theme="1"/>
      <name val="Microsoft PhagsPa"/>
      <family val="2"/>
    </font>
    <font>
      <b/>
      <sz val="14"/>
      <color theme="1"/>
      <name val="Microsoft PhagsPa"/>
      <family val="2"/>
    </font>
    <font>
      <b/>
      <sz val="11"/>
      <color theme="0"/>
      <name val="Microsoft PhagsPa"/>
      <family val="2"/>
    </font>
    <font>
      <b/>
      <vertAlign val="superscript"/>
      <sz val="11"/>
      <color theme="0"/>
      <name val="Microsoft PhagsPa"/>
      <family val="2"/>
    </font>
    <font>
      <i/>
      <sz val="10"/>
      <color theme="0"/>
      <name val="Microsoft PhagsPa"/>
      <family val="2"/>
    </font>
    <font>
      <i/>
      <u/>
      <sz val="10"/>
      <color theme="0"/>
      <name val="Microsoft PhagsPa"/>
      <family val="2"/>
    </font>
    <font>
      <i/>
      <sz val="10"/>
      <color theme="1"/>
      <name val="Microsoft PhagsPa"/>
      <family val="2"/>
    </font>
    <font>
      <sz val="8"/>
      <name val="Calibri"/>
      <family val="2"/>
      <scheme val="minor"/>
    </font>
    <font>
      <b/>
      <sz val="11"/>
      <name val="Microsoft PhagsPa"/>
      <family val="2"/>
    </font>
    <font>
      <b/>
      <vertAlign val="superscript"/>
      <sz val="11"/>
      <name val="Microsoft PhagsPa"/>
      <family val="2"/>
    </font>
    <font>
      <vertAlign val="superscript"/>
      <sz val="11"/>
      <color theme="1"/>
      <name val="Microsoft PhagsPa"/>
      <family val="2"/>
    </font>
    <font>
      <sz val="11"/>
      <name val="Microsoft PhagsPa"/>
      <family val="2"/>
    </font>
    <font>
      <b/>
      <sz val="14"/>
      <color theme="0"/>
      <name val="Microsoft PhagsPa"/>
      <family val="2"/>
    </font>
    <font>
      <sz val="11"/>
      <color theme="0"/>
      <name val="Microsoft PhagsPa"/>
      <family val="2"/>
    </font>
    <font>
      <b/>
      <sz val="12"/>
      <color theme="0"/>
      <name val="Microsoft PhagsPa"/>
      <family val="2"/>
    </font>
    <font>
      <b/>
      <sz val="10"/>
      <color theme="0"/>
      <name val="Microsoft PhagsPa"/>
      <family val="2"/>
    </font>
    <font>
      <b/>
      <vertAlign val="superscript"/>
      <sz val="10"/>
      <color theme="0"/>
      <name val="Microsoft PhagsPa"/>
      <family val="2"/>
    </font>
    <font>
      <sz val="10"/>
      <color theme="0"/>
      <name val="Microsoft PhagsPa"/>
      <family val="2"/>
    </font>
    <font>
      <b/>
      <sz val="20"/>
      <color theme="0"/>
      <name val="Microsoft PhagsPa"/>
      <family val="2"/>
    </font>
    <font>
      <sz val="9"/>
      <color theme="0"/>
      <name val="Microsoft PhagsPa"/>
      <family val="2"/>
    </font>
    <font>
      <sz val="12"/>
      <color theme="1"/>
      <name val="Microsoft PhagsPa"/>
      <family val="2"/>
    </font>
    <font>
      <i/>
      <sz val="10"/>
      <name val="Microsoft PhagsPa"/>
      <family val="2"/>
    </font>
  </fonts>
  <fills count="7">
    <fill>
      <patternFill patternType="none"/>
    </fill>
    <fill>
      <patternFill patternType="gray125"/>
    </fill>
    <fill>
      <patternFill patternType="solid">
        <fgColor theme="0"/>
        <bgColor indexed="64"/>
      </patternFill>
    </fill>
    <fill>
      <patternFill patternType="solid">
        <fgColor rgb="FF2C8AB7"/>
        <bgColor indexed="64"/>
      </patternFill>
    </fill>
    <fill>
      <patternFill patternType="solid">
        <fgColor rgb="FFDDEEF7"/>
        <bgColor indexed="64"/>
      </patternFill>
    </fill>
    <fill>
      <patternFill patternType="solid">
        <fgColor theme="1" tint="0.499984740745262"/>
        <bgColor indexed="64"/>
      </patternFill>
    </fill>
    <fill>
      <patternFill patternType="solid">
        <fgColor rgb="FFEDF4D6"/>
        <bgColor indexed="64"/>
      </patternFill>
    </fill>
  </fills>
  <borders count="50">
    <border>
      <left/>
      <right/>
      <top/>
      <bottom/>
      <diagonal/>
    </border>
    <border>
      <left style="thick">
        <color theme="0" tint="-0.499984740745262"/>
      </left>
      <right style="thin">
        <color theme="0" tint="-0.24994659260841701"/>
      </right>
      <top style="thick">
        <color theme="0" tint="-0.499984740745262"/>
      </top>
      <bottom style="thin">
        <color theme="0" tint="-0.24994659260841701"/>
      </bottom>
      <diagonal/>
    </border>
    <border>
      <left style="thick">
        <color theme="0"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ck">
        <color theme="0" tint="-0.499984740745262"/>
      </right>
      <top style="thin">
        <color theme="0" tint="-0.24994659260841701"/>
      </top>
      <bottom style="thin">
        <color theme="0" tint="-0.24994659260841701"/>
      </bottom>
      <diagonal/>
    </border>
    <border>
      <left style="thick">
        <color theme="0" tint="-0.499984740745262"/>
      </left>
      <right style="thin">
        <color theme="0" tint="-0.24994659260841701"/>
      </right>
      <top style="thin">
        <color theme="0" tint="-0.24994659260841701"/>
      </top>
      <bottom style="thick">
        <color theme="0" tint="-0.499984740745262"/>
      </bottom>
      <diagonal/>
    </border>
    <border>
      <left style="thin">
        <color theme="0" tint="-0.24994659260841701"/>
      </left>
      <right style="thin">
        <color theme="0" tint="-0.24994659260841701"/>
      </right>
      <top style="thin">
        <color theme="0" tint="-0.24994659260841701"/>
      </top>
      <bottom style="thick">
        <color theme="0" tint="-0.499984740745262"/>
      </bottom>
      <diagonal/>
    </border>
    <border>
      <left style="thin">
        <color theme="0" tint="-0.24994659260841701"/>
      </left>
      <right style="thick">
        <color theme="0" tint="-0.499984740745262"/>
      </right>
      <top style="thin">
        <color theme="0" tint="-0.24994659260841701"/>
      </top>
      <bottom style="thick">
        <color theme="0" tint="-0.499984740745262"/>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ck">
        <color theme="0" tint="-0.499984740745262"/>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ck">
        <color theme="0" tint="-0.499984740745262"/>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ck">
        <color theme="0" tint="-0.499984740745262"/>
      </right>
      <top style="thin">
        <color theme="0" tint="-0.24994659260841701"/>
      </top>
      <bottom/>
      <diagonal/>
    </border>
    <border>
      <left/>
      <right/>
      <top style="thick">
        <color theme="0" tint="-0.499984740745262"/>
      </top>
      <bottom style="thin">
        <color theme="0" tint="-0.24994659260841701"/>
      </bottom>
      <diagonal/>
    </border>
    <border>
      <left/>
      <right style="thick">
        <color theme="0" tint="-0.499984740745262"/>
      </right>
      <top style="thick">
        <color theme="0" tint="-0.499984740745262"/>
      </top>
      <bottom style="thin">
        <color theme="0" tint="-0.24994659260841701"/>
      </bottom>
      <diagonal/>
    </border>
    <border>
      <left style="thick">
        <color theme="0" tint="-0.499984740745262"/>
      </left>
      <right style="thin">
        <color theme="0" tint="-0.24994659260841701"/>
      </right>
      <top/>
      <bottom style="thick">
        <color theme="0" tint="-0.499984740745262"/>
      </bottom>
      <diagonal/>
    </border>
    <border>
      <left style="thin">
        <color theme="0" tint="-0.24994659260841701"/>
      </left>
      <right style="thin">
        <color theme="0" tint="-0.24994659260841701"/>
      </right>
      <top/>
      <bottom style="thick">
        <color theme="0" tint="-0.499984740745262"/>
      </bottom>
      <diagonal/>
    </border>
    <border>
      <left/>
      <right/>
      <top style="thin">
        <color theme="0" tint="-0.24994659260841701"/>
      </top>
      <bottom style="thin">
        <color theme="0" tint="-0.24994659260841701"/>
      </bottom>
      <diagonal/>
    </border>
    <border>
      <left/>
      <right/>
      <top style="medium">
        <color theme="0" tint="-0.499984740745262"/>
      </top>
      <bottom/>
      <diagonal/>
    </border>
    <border>
      <left/>
      <right style="medium">
        <color theme="0" tint="-0.499984740745262"/>
      </right>
      <top style="medium">
        <color theme="0" tint="-0.499984740745262"/>
      </top>
      <bottom/>
      <diagonal/>
    </border>
    <border>
      <left/>
      <right/>
      <top/>
      <bottom style="medium">
        <color theme="0" tint="-0.499984740745262"/>
      </bottom>
      <diagonal/>
    </border>
    <border>
      <left style="thin">
        <color theme="0" tint="-0.24994659260841701"/>
      </left>
      <right/>
      <top style="thin">
        <color theme="0" tint="-0.24994659260841701"/>
      </top>
      <bottom/>
      <diagonal/>
    </border>
    <border>
      <left style="thin">
        <color theme="0" tint="-0.24994659260841701"/>
      </left>
      <right/>
      <top style="thin">
        <color theme="0" tint="-0.24994659260841701"/>
      </top>
      <bottom style="thick">
        <color theme="0" tint="-0.499984740745262"/>
      </bottom>
      <diagonal/>
    </border>
    <border>
      <left style="thin">
        <color theme="0" tint="-0.24994659260841701"/>
      </left>
      <right/>
      <top/>
      <bottom style="thin">
        <color theme="0" tint="-0.24994659260841701"/>
      </bottom>
      <diagonal/>
    </border>
    <border>
      <left style="thin">
        <color theme="0" tint="-0.24994659260841701"/>
      </left>
      <right/>
      <top style="thick">
        <color theme="0" tint="-0.499984740745262"/>
      </top>
      <bottom style="thin">
        <color theme="0" tint="-0.24994659260841701"/>
      </bottom>
      <diagonal/>
    </border>
    <border>
      <left style="thick">
        <color theme="0" tint="-0.499984740745262"/>
      </left>
      <right/>
      <top style="thin">
        <color theme="0" tint="-0.24994659260841701"/>
      </top>
      <bottom style="thick">
        <color theme="0" tint="-0.499984740745262"/>
      </bottom>
      <diagonal/>
    </border>
    <border>
      <left/>
      <right/>
      <top style="thin">
        <color theme="0" tint="-0.24994659260841701"/>
      </top>
      <bottom style="thick">
        <color theme="0" tint="-0.499984740745262"/>
      </bottom>
      <diagonal/>
    </border>
    <border>
      <left/>
      <right style="thick">
        <color theme="0" tint="-0.499984740745262"/>
      </right>
      <top style="thin">
        <color theme="0" tint="-0.24994659260841701"/>
      </top>
      <bottom style="thick">
        <color theme="0" tint="-0.499984740745262"/>
      </bottom>
      <diagonal/>
    </border>
    <border>
      <left/>
      <right/>
      <top/>
      <bottom style="thick">
        <color theme="0" tint="-0.499984740745262"/>
      </bottom>
      <diagonal/>
    </border>
    <border>
      <left style="thick">
        <color theme="0" tint="-0.499984740745262"/>
      </left>
      <right style="thin">
        <color theme="0" tint="-0.24994659260841701"/>
      </right>
      <top style="thick">
        <color theme="0" tint="-0.499984740745262"/>
      </top>
      <bottom/>
      <diagonal/>
    </border>
    <border>
      <left style="thin">
        <color theme="0" tint="-0.24994659260841701"/>
      </left>
      <right style="thin">
        <color theme="0" tint="-0.24994659260841701"/>
      </right>
      <top style="thick">
        <color theme="0" tint="-0.499984740745262"/>
      </top>
      <bottom/>
      <diagonal/>
    </border>
    <border>
      <left style="thin">
        <color theme="0" tint="-0.24994659260841701"/>
      </left>
      <right/>
      <top style="thick">
        <color theme="0" tint="-0.499984740745262"/>
      </top>
      <bottom/>
      <diagonal/>
    </border>
    <border>
      <left/>
      <right style="thin">
        <color theme="0" tint="-0.24994659260841701"/>
      </right>
      <top style="thick">
        <color theme="0" tint="-0.499984740745262"/>
      </top>
      <bottom/>
      <diagonal/>
    </border>
    <border>
      <left style="thin">
        <color theme="0" tint="-0.24994659260841701"/>
      </left>
      <right style="thick">
        <color theme="0" tint="-0.499984740745262"/>
      </right>
      <top style="thick">
        <color theme="0" tint="-0.499984740745262"/>
      </top>
      <bottom/>
      <diagonal/>
    </border>
    <border>
      <left/>
      <right/>
      <top style="thick">
        <color theme="0" tint="-0.499984740745262"/>
      </top>
      <bottom/>
      <diagonal/>
    </border>
    <border>
      <left style="thick">
        <color theme="0" tint="-0.499984740745262"/>
      </left>
      <right/>
      <top/>
      <bottom style="thin">
        <color theme="0" tint="-0.24994659260841701"/>
      </bottom>
      <diagonal/>
    </border>
    <border>
      <left/>
      <right/>
      <top/>
      <bottom style="thin">
        <color theme="0" tint="-0.24994659260841701"/>
      </bottom>
      <diagonal/>
    </border>
    <border>
      <left/>
      <right style="thick">
        <color theme="0" tint="-0.499984740745262"/>
      </right>
      <top style="thick">
        <color theme="0" tint="-0.499984740745262"/>
      </top>
      <bottom/>
      <diagonal/>
    </border>
    <border>
      <left/>
      <right style="thick">
        <color theme="0" tint="-0.499984740745262"/>
      </right>
      <top/>
      <bottom style="thin">
        <color theme="0" tint="-0.24994659260841701"/>
      </bottom>
      <diagonal/>
    </border>
    <border>
      <left style="thick">
        <color theme="0" tint="-0.499984740745262"/>
      </left>
      <right style="thin">
        <color theme="0" tint="-0.24994659260841701"/>
      </right>
      <top/>
      <bottom style="thin">
        <color theme="0" tint="-0.24994659260841701"/>
      </bottom>
      <diagonal/>
    </border>
    <border>
      <left style="medium">
        <color theme="0" tint="-0.499984740745262"/>
      </left>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right style="thick">
        <color theme="0" tint="-0.499984740745262"/>
      </right>
      <top style="thin">
        <color theme="0" tint="-0.24994659260841701"/>
      </top>
      <bottom style="thin">
        <color theme="0" tint="-0.24994659260841701"/>
      </bottom>
      <diagonal/>
    </border>
    <border>
      <left style="thick">
        <color theme="0" tint="-0.499984740745262"/>
      </left>
      <right/>
      <top style="thick">
        <color theme="0" tint="-0.499984740745262"/>
      </top>
      <bottom/>
      <diagonal/>
    </border>
    <border>
      <left style="thick">
        <color theme="0" tint="-0.499984740745262"/>
      </left>
      <right style="thin">
        <color theme="0" tint="-0.24994659260841701"/>
      </right>
      <top style="medium">
        <color theme="0" tint="-0.499984740745262"/>
      </top>
      <bottom style="thin">
        <color theme="0" tint="-0.24994659260841701"/>
      </bottom>
      <diagonal/>
    </border>
    <border>
      <left style="thin">
        <color theme="0" tint="-0.24994659260841701"/>
      </left>
      <right style="thick">
        <color theme="0" tint="-0.499984740745262"/>
      </right>
      <top style="medium">
        <color theme="0" tint="-0.499984740745262"/>
      </top>
      <bottom style="thin">
        <color theme="0" tint="-0.24994659260841701"/>
      </bottom>
      <diagonal/>
    </border>
    <border>
      <left style="thick">
        <color theme="0" tint="-0.499984740745262"/>
      </left>
      <right/>
      <top/>
      <bottom style="thick">
        <color theme="0" tint="-0.499984740745262"/>
      </bottom>
      <diagonal/>
    </border>
    <border>
      <left/>
      <right style="thick">
        <color theme="0" tint="-0.499984740745262"/>
      </right>
      <top/>
      <bottom style="thick">
        <color theme="0" tint="-0.499984740745262"/>
      </bottom>
      <diagonal/>
    </border>
  </borders>
  <cellStyleXfs count="2">
    <xf numFmtId="0" fontId="0" fillId="0" borderId="0"/>
    <xf numFmtId="44" fontId="1" fillId="0" borderId="0" applyFont="0" applyFill="0" applyBorder="0" applyAlignment="0" applyProtection="0"/>
  </cellStyleXfs>
  <cellXfs count="129">
    <xf numFmtId="0" fontId="0" fillId="0" borderId="0" xfId="0"/>
    <xf numFmtId="0" fontId="2" fillId="2" borderId="0" xfId="0" applyFont="1" applyFill="1" applyAlignment="1">
      <alignment vertical="center"/>
    </xf>
    <xf numFmtId="0" fontId="2" fillId="2" borderId="0" xfId="0" applyFont="1" applyFill="1" applyAlignment="1">
      <alignment horizontal="center" vertical="center"/>
    </xf>
    <xf numFmtId="0" fontId="6" fillId="4" borderId="3" xfId="0" applyFont="1" applyFill="1" applyBorder="1" applyAlignment="1" applyProtection="1">
      <alignment horizontal="center" vertical="center"/>
      <protection locked="0"/>
    </xf>
    <xf numFmtId="0" fontId="6" fillId="4" borderId="17" xfId="0" applyFont="1" applyFill="1" applyBorder="1" applyAlignment="1" applyProtection="1">
      <alignment horizontal="center" vertical="center"/>
      <protection locked="0"/>
    </xf>
    <xf numFmtId="49" fontId="6" fillId="2" borderId="4" xfId="0" applyNumberFormat="1" applyFont="1" applyFill="1" applyBorder="1" applyAlignment="1" applyProtection="1">
      <alignment horizontal="left" vertical="center" wrapText="1"/>
      <protection locked="0"/>
    </xf>
    <xf numFmtId="49" fontId="6" fillId="2" borderId="13" xfId="0" applyNumberFormat="1" applyFont="1" applyFill="1" applyBorder="1" applyAlignment="1" applyProtection="1">
      <alignment horizontal="left" vertical="center" wrapText="1"/>
      <protection locked="0"/>
    </xf>
    <xf numFmtId="49" fontId="6" fillId="2" borderId="7" xfId="0" applyNumberFormat="1" applyFont="1" applyFill="1" applyBorder="1" applyAlignment="1" applyProtection="1">
      <alignment horizontal="left" vertical="center" wrapText="1"/>
      <protection locked="0"/>
    </xf>
    <xf numFmtId="0" fontId="2" fillId="2" borderId="18" xfId="0" applyFont="1" applyFill="1" applyBorder="1" applyAlignment="1">
      <alignment vertical="center"/>
    </xf>
    <xf numFmtId="0" fontId="2" fillId="2" borderId="18" xfId="0" applyFont="1" applyFill="1" applyBorder="1" applyAlignment="1">
      <alignment horizontal="center" vertical="center"/>
    </xf>
    <xf numFmtId="0" fontId="7" fillId="2" borderId="0" xfId="0" applyFont="1" applyFill="1" applyAlignment="1">
      <alignment horizontal="center" vertical="center"/>
    </xf>
    <xf numFmtId="0" fontId="6" fillId="2" borderId="3" xfId="0" applyFont="1" applyFill="1" applyBorder="1" applyAlignment="1" applyProtection="1">
      <alignment horizontal="center" vertical="center"/>
      <protection locked="0"/>
    </xf>
    <xf numFmtId="0" fontId="9" fillId="5" borderId="0" xfId="0" applyFont="1" applyFill="1" applyAlignment="1">
      <alignment horizontal="center" vertical="center"/>
    </xf>
    <xf numFmtId="0" fontId="6" fillId="2" borderId="11" xfId="0" applyFont="1" applyFill="1" applyBorder="1" applyAlignment="1" applyProtection="1">
      <alignment vertical="center"/>
      <protection locked="0"/>
    </xf>
    <xf numFmtId="0" fontId="6" fillId="2" borderId="2" xfId="0" applyFont="1" applyFill="1" applyBorder="1" applyAlignment="1" applyProtection="1">
      <alignment vertical="center" wrapText="1"/>
      <protection locked="0"/>
    </xf>
    <xf numFmtId="0" fontId="6" fillId="2" borderId="11" xfId="0" applyFont="1" applyFill="1" applyBorder="1" applyAlignment="1" applyProtection="1">
      <alignment vertical="center" wrapText="1"/>
      <protection locked="0"/>
    </xf>
    <xf numFmtId="0" fontId="6" fillId="2" borderId="12"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49" fontId="6" fillId="2" borderId="10" xfId="1" applyNumberFormat="1" applyFont="1" applyFill="1" applyBorder="1" applyAlignment="1" applyProtection="1">
      <alignment horizontal="left" vertical="center" wrapText="1"/>
      <protection locked="0"/>
    </xf>
    <xf numFmtId="49" fontId="6" fillId="2" borderId="22" xfId="1" applyNumberFormat="1" applyFont="1" applyFill="1" applyBorder="1" applyAlignment="1" applyProtection="1">
      <alignment horizontal="left" vertical="center" wrapText="1"/>
      <protection locked="0"/>
    </xf>
    <xf numFmtId="49" fontId="6" fillId="2" borderId="23" xfId="1" applyNumberFormat="1" applyFont="1" applyFill="1" applyBorder="1" applyAlignment="1" applyProtection="1">
      <alignment horizontal="left" vertical="center" wrapText="1"/>
      <protection locked="0"/>
    </xf>
    <xf numFmtId="0" fontId="6" fillId="2" borderId="12" xfId="0" applyNumberFormat="1" applyFont="1" applyFill="1" applyBorder="1" applyAlignment="1" applyProtection="1">
      <alignment horizontal="center" vertical="center"/>
    </xf>
    <xf numFmtId="0" fontId="6" fillId="2" borderId="6" xfId="0" applyNumberFormat="1" applyFont="1" applyFill="1" applyBorder="1" applyAlignment="1" applyProtection="1">
      <alignment horizontal="center" vertical="center"/>
    </xf>
    <xf numFmtId="0" fontId="13" fillId="4" borderId="2" xfId="0" applyFont="1" applyFill="1" applyBorder="1" applyAlignment="1" applyProtection="1">
      <alignment horizontal="left" vertical="center" wrapText="1"/>
      <protection locked="0"/>
    </xf>
    <xf numFmtId="0" fontId="13" fillId="4" borderId="16" xfId="0" applyFont="1" applyFill="1" applyBorder="1" applyAlignment="1" applyProtection="1">
      <alignment horizontal="left" vertical="center" wrapText="1"/>
      <protection locked="0"/>
    </xf>
    <xf numFmtId="0" fontId="4" fillId="2" borderId="2" xfId="0" applyFont="1" applyFill="1" applyBorder="1" applyAlignment="1" applyProtection="1">
      <alignment vertical="center"/>
    </xf>
    <xf numFmtId="0" fontId="4" fillId="2" borderId="5" xfId="0" applyFont="1" applyFill="1" applyBorder="1" applyAlignment="1" applyProtection="1">
      <alignment vertical="center" wrapText="1"/>
    </xf>
    <xf numFmtId="0" fontId="2" fillId="2" borderId="4" xfId="0" applyFont="1" applyFill="1" applyBorder="1" applyAlignment="1" applyProtection="1">
      <alignment horizontal="left" vertical="center" wrapText="1"/>
      <protection locked="0"/>
    </xf>
    <xf numFmtId="164" fontId="18" fillId="2" borderId="7" xfId="0" applyNumberFormat="1" applyFont="1" applyFill="1" applyBorder="1" applyAlignment="1" applyProtection="1">
      <alignment horizontal="center" vertical="center" wrapText="1"/>
      <protection locked="0"/>
    </xf>
    <xf numFmtId="0" fontId="2" fillId="2" borderId="2" xfId="0" applyFont="1" applyFill="1" applyBorder="1" applyAlignment="1" applyProtection="1">
      <alignment horizontal="left" vertical="center"/>
      <protection locked="0"/>
    </xf>
    <xf numFmtId="0" fontId="2" fillId="2" borderId="3" xfId="0" applyFont="1" applyFill="1" applyBorder="1" applyAlignment="1" applyProtection="1">
      <alignment horizontal="center" vertical="center"/>
      <protection locked="0"/>
    </xf>
    <xf numFmtId="0" fontId="2" fillId="2" borderId="4" xfId="0" applyFont="1" applyFill="1" applyBorder="1" applyAlignment="1" applyProtection="1">
      <alignment vertical="center"/>
      <protection locked="0"/>
    </xf>
    <xf numFmtId="0" fontId="2" fillId="2" borderId="5" xfId="0" applyFont="1" applyFill="1" applyBorder="1" applyAlignment="1" applyProtection="1">
      <alignment horizontal="left" vertical="center"/>
      <protection locked="0"/>
    </xf>
    <xf numFmtId="0" fontId="2" fillId="2" borderId="6" xfId="0" applyFont="1" applyFill="1" applyBorder="1" applyAlignment="1" applyProtection="1">
      <alignment horizontal="center" vertical="center"/>
      <protection locked="0"/>
    </xf>
    <xf numFmtId="0" fontId="2" fillId="2" borderId="7" xfId="0" applyFont="1" applyFill="1" applyBorder="1" applyAlignment="1" applyProtection="1">
      <alignment vertical="center"/>
      <protection locked="0"/>
    </xf>
    <xf numFmtId="49" fontId="6" fillId="2" borderId="10" xfId="1" applyNumberFormat="1" applyFont="1" applyFill="1" applyBorder="1" applyAlignment="1" applyProtection="1">
      <alignment horizontal="center" vertical="center" wrapText="1"/>
      <protection locked="0"/>
    </xf>
    <xf numFmtId="49" fontId="6" fillId="2" borderId="22" xfId="1" applyNumberFormat="1" applyFont="1" applyFill="1" applyBorder="1" applyAlignment="1" applyProtection="1">
      <alignment horizontal="center" vertical="center" wrapText="1"/>
      <protection locked="0"/>
    </xf>
    <xf numFmtId="49" fontId="6" fillId="2" borderId="23" xfId="1" applyNumberFormat="1" applyFont="1" applyFill="1" applyBorder="1" applyAlignment="1" applyProtection="1">
      <alignment horizontal="center" vertical="center" wrapText="1"/>
      <protection locked="0"/>
    </xf>
    <xf numFmtId="0" fontId="21" fillId="3" borderId="30" xfId="0" applyFont="1" applyFill="1" applyBorder="1" applyAlignment="1" applyProtection="1">
      <alignment vertical="center"/>
    </xf>
    <xf numFmtId="0" fontId="19" fillId="3" borderId="31" xfId="0" applyFont="1" applyFill="1" applyBorder="1" applyAlignment="1" applyProtection="1">
      <alignment vertical="center"/>
    </xf>
    <xf numFmtId="0" fontId="19" fillId="3" borderId="25" xfId="0" applyFont="1" applyFill="1" applyBorder="1" applyAlignment="1" applyProtection="1">
      <alignment vertical="center"/>
    </xf>
    <xf numFmtId="0" fontId="19" fillId="3" borderId="14" xfId="0" applyFont="1" applyFill="1" applyBorder="1" applyAlignment="1" applyProtection="1">
      <alignment vertical="center"/>
    </xf>
    <xf numFmtId="0" fontId="19" fillId="3" borderId="15" xfId="0" applyFont="1" applyFill="1" applyBorder="1" applyAlignment="1" applyProtection="1">
      <alignment vertical="center"/>
    </xf>
    <xf numFmtId="0" fontId="20" fillId="2" borderId="0" xfId="0" applyFont="1" applyFill="1" applyAlignment="1" applyProtection="1">
      <alignment vertical="center"/>
    </xf>
    <xf numFmtId="0" fontId="2" fillId="2" borderId="0" xfId="0" applyFont="1" applyFill="1" applyAlignment="1" applyProtection="1">
      <alignment vertical="center"/>
    </xf>
    <xf numFmtId="0" fontId="8" fillId="2" borderId="0" xfId="0" applyFont="1" applyFill="1" applyAlignment="1" applyProtection="1">
      <alignment vertical="center"/>
    </xf>
    <xf numFmtId="0" fontId="2" fillId="2" borderId="0" xfId="0" applyFont="1" applyFill="1" applyAlignment="1" applyProtection="1">
      <alignment horizontal="center" vertical="center"/>
    </xf>
    <xf numFmtId="0" fontId="19" fillId="3" borderId="32" xfId="0" applyFont="1" applyFill="1" applyBorder="1" applyAlignment="1" applyProtection="1">
      <alignment vertical="center"/>
    </xf>
    <xf numFmtId="0" fontId="19" fillId="3" borderId="35" xfId="0" applyFont="1" applyFill="1" applyBorder="1" applyAlignment="1" applyProtection="1">
      <alignment vertical="center"/>
    </xf>
    <xf numFmtId="0" fontId="19" fillId="3" borderId="38" xfId="0" applyFont="1" applyFill="1" applyBorder="1" applyAlignment="1" applyProtection="1">
      <alignment vertical="center"/>
    </xf>
    <xf numFmtId="0" fontId="21" fillId="3" borderId="1" xfId="0" applyFont="1" applyFill="1" applyBorder="1" applyAlignment="1" applyProtection="1">
      <alignment vertical="center"/>
    </xf>
    <xf numFmtId="164" fontId="6" fillId="2" borderId="3" xfId="1" applyNumberFormat="1" applyFont="1" applyFill="1" applyBorder="1" applyAlignment="1" applyProtection="1">
      <alignment horizontal="center" vertical="center"/>
      <protection locked="0"/>
    </xf>
    <xf numFmtId="164" fontId="6" fillId="2" borderId="6" xfId="1" applyNumberFormat="1" applyFont="1" applyFill="1" applyBorder="1" applyAlignment="1" applyProtection="1">
      <alignment horizontal="center" vertical="center"/>
      <protection locked="0"/>
    </xf>
    <xf numFmtId="0" fontId="9" fillId="3" borderId="30" xfId="0" applyFont="1" applyFill="1" applyBorder="1" applyAlignment="1" applyProtection="1">
      <alignment horizontal="center" vertical="center"/>
    </xf>
    <xf numFmtId="0" fontId="9" fillId="3" borderId="31"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4" fillId="2" borderId="0" xfId="0" applyFont="1" applyFill="1" applyAlignment="1" applyProtection="1">
      <alignment vertical="center"/>
    </xf>
    <xf numFmtId="0" fontId="11" fillId="3"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xf>
    <xf numFmtId="0" fontId="11" fillId="3" borderId="24" xfId="0" applyFont="1" applyFill="1" applyBorder="1" applyAlignment="1" applyProtection="1">
      <alignment horizontal="center" vertical="center" wrapText="1"/>
    </xf>
    <xf numFmtId="0" fontId="11" fillId="3" borderId="9" xfId="0" applyFont="1" applyFill="1" applyBorder="1" applyAlignment="1" applyProtection="1">
      <alignment horizontal="center" vertical="center" wrapText="1"/>
    </xf>
    <xf numFmtId="0" fontId="13" fillId="2" borderId="0" xfId="0" applyFont="1" applyFill="1" applyAlignment="1" applyProtection="1">
      <alignment vertical="center"/>
    </xf>
    <xf numFmtId="0" fontId="2" fillId="2" borderId="0" xfId="0" applyFont="1" applyFill="1" applyBorder="1" applyAlignment="1" applyProtection="1">
      <alignment vertical="center"/>
    </xf>
    <xf numFmtId="0" fontId="6" fillId="2" borderId="0" xfId="0" applyFont="1" applyFill="1" applyAlignment="1" applyProtection="1">
      <alignment vertical="center"/>
    </xf>
    <xf numFmtId="164" fontId="6" fillId="2" borderId="17" xfId="1" applyNumberFormat="1" applyFont="1" applyFill="1" applyBorder="1" applyAlignment="1" applyProtection="1">
      <alignment horizontal="center" vertical="center"/>
      <protection locked="0"/>
    </xf>
    <xf numFmtId="0" fontId="6" fillId="2" borderId="3" xfId="1" applyNumberFormat="1" applyFont="1" applyFill="1" applyBorder="1" applyAlignment="1" applyProtection="1">
      <alignment horizontal="center" vertical="center"/>
      <protection locked="0"/>
    </xf>
    <xf numFmtId="164" fontId="6" fillId="2" borderId="12" xfId="1" applyNumberFormat="1" applyFont="1" applyFill="1" applyBorder="1" applyAlignment="1" applyProtection="1">
      <alignment horizontal="center" vertical="center"/>
      <protection locked="0"/>
    </xf>
    <xf numFmtId="0" fontId="6" fillId="2" borderId="12" xfId="1" applyNumberFormat="1" applyFont="1" applyFill="1" applyBorder="1" applyAlignment="1" applyProtection="1">
      <alignment horizontal="center" vertical="center"/>
      <protection locked="0"/>
    </xf>
    <xf numFmtId="0" fontId="6" fillId="2" borderId="17" xfId="1" applyNumberFormat="1" applyFont="1" applyFill="1" applyBorder="1" applyAlignment="1" applyProtection="1">
      <alignment horizontal="center" vertical="center"/>
      <protection locked="0"/>
    </xf>
    <xf numFmtId="0" fontId="25" fillId="3" borderId="41" xfId="0" applyFont="1" applyFill="1" applyBorder="1" applyAlignment="1" applyProtection="1">
      <alignment vertical="center"/>
    </xf>
    <xf numFmtId="0" fontId="2" fillId="3" borderId="19" xfId="0" applyFont="1" applyFill="1" applyBorder="1" applyAlignment="1" applyProtection="1">
      <alignment vertical="center"/>
    </xf>
    <xf numFmtId="0" fontId="2" fillId="3" borderId="20" xfId="0" applyFont="1" applyFill="1" applyBorder="1" applyAlignment="1" applyProtection="1">
      <alignment vertical="center"/>
    </xf>
    <xf numFmtId="2" fontId="6" fillId="2" borderId="3" xfId="0" applyNumberFormat="1" applyFont="1" applyFill="1" applyBorder="1" applyAlignment="1" applyProtection="1">
      <alignment horizontal="center" vertical="center"/>
      <protection hidden="1"/>
    </xf>
    <xf numFmtId="0" fontId="6" fillId="2" borderId="3" xfId="0" applyFont="1" applyFill="1" applyBorder="1" applyAlignment="1" applyProtection="1">
      <alignment horizontal="center" vertical="center"/>
      <protection hidden="1"/>
    </xf>
    <xf numFmtId="165" fontId="6" fillId="2" borderId="3" xfId="0" applyNumberFormat="1" applyFont="1" applyFill="1" applyBorder="1" applyAlignment="1" applyProtection="1">
      <alignment horizontal="center" vertical="center"/>
      <protection hidden="1"/>
    </xf>
    <xf numFmtId="165" fontId="6" fillId="2" borderId="6" xfId="0" applyNumberFormat="1" applyFont="1" applyFill="1" applyBorder="1" applyAlignment="1" applyProtection="1">
      <alignment horizontal="center" vertical="center"/>
      <protection hidden="1"/>
    </xf>
    <xf numFmtId="7" fontId="6" fillId="2" borderId="3" xfId="1" applyNumberFormat="1" applyFont="1" applyFill="1" applyBorder="1" applyAlignment="1" applyProtection="1">
      <alignment horizontal="center" vertical="center"/>
      <protection hidden="1"/>
    </xf>
    <xf numFmtId="7" fontId="5" fillId="2" borderId="3" xfId="1" applyNumberFormat="1" applyFont="1" applyFill="1" applyBorder="1" applyAlignment="1" applyProtection="1">
      <alignment horizontal="center" vertical="center"/>
      <protection hidden="1"/>
    </xf>
    <xf numFmtId="7" fontId="6" fillId="2" borderId="6" xfId="1" applyNumberFormat="1" applyFont="1" applyFill="1" applyBorder="1" applyAlignment="1" applyProtection="1">
      <alignment horizontal="center" vertical="center"/>
      <protection hidden="1"/>
    </xf>
    <xf numFmtId="7" fontId="5" fillId="2" borderId="6" xfId="1" applyNumberFormat="1" applyFont="1" applyFill="1" applyBorder="1" applyAlignment="1" applyProtection="1">
      <alignment horizontal="center" vertical="center"/>
      <protection hidden="1"/>
    </xf>
    <xf numFmtId="0" fontId="6" fillId="2" borderId="10" xfId="1" applyNumberFormat="1" applyFont="1" applyFill="1" applyBorder="1" applyAlignment="1" applyProtection="1">
      <alignment horizontal="center" vertical="center"/>
      <protection locked="0"/>
    </xf>
    <xf numFmtId="0" fontId="6" fillId="2" borderId="23" xfId="1" applyNumberFormat="1" applyFont="1" applyFill="1" applyBorder="1" applyAlignment="1" applyProtection="1">
      <alignment horizontal="center" vertical="center"/>
      <protection locked="0"/>
    </xf>
    <xf numFmtId="0" fontId="22" fillId="3" borderId="40" xfId="0" applyFont="1" applyFill="1" applyBorder="1" applyAlignment="1" applyProtection="1">
      <alignment horizontal="center" vertical="center"/>
      <protection locked="0"/>
    </xf>
    <xf numFmtId="0" fontId="22" fillId="3" borderId="8" xfId="0" applyFont="1" applyFill="1" applyBorder="1" applyAlignment="1" applyProtection="1">
      <alignment horizontal="center" vertical="center"/>
      <protection locked="0"/>
    </xf>
    <xf numFmtId="0" fontId="22" fillId="3" borderId="8" xfId="0" applyFont="1" applyFill="1" applyBorder="1" applyAlignment="1" applyProtection="1">
      <alignment horizontal="center" vertical="center" wrapText="1"/>
      <protection locked="0"/>
    </xf>
    <xf numFmtId="0" fontId="22" fillId="3" borderId="39" xfId="0" applyFont="1" applyFill="1" applyBorder="1" applyAlignment="1" applyProtection="1">
      <alignment horizontal="center" vertical="center"/>
      <protection locked="0"/>
    </xf>
    <xf numFmtId="0" fontId="2" fillId="2" borderId="0" xfId="0" applyFont="1" applyFill="1" applyBorder="1" applyAlignment="1" applyProtection="1">
      <alignment vertical="center" wrapText="1"/>
    </xf>
    <xf numFmtId="0" fontId="6" fillId="6" borderId="3" xfId="0" applyFont="1" applyFill="1" applyBorder="1" applyAlignment="1" applyProtection="1">
      <alignment horizontal="center" vertical="center"/>
      <protection locked="0"/>
    </xf>
    <xf numFmtId="0" fontId="6" fillId="6" borderId="17" xfId="0" applyFont="1" applyFill="1" applyBorder="1" applyAlignment="1" applyProtection="1">
      <alignment horizontal="center" vertical="center"/>
      <protection locked="0"/>
    </xf>
    <xf numFmtId="0" fontId="11" fillId="3" borderId="40" xfId="0" applyFont="1" applyFill="1" applyBorder="1" applyAlignment="1" applyProtection="1">
      <alignment horizontal="center" vertical="center" wrapText="1"/>
    </xf>
    <xf numFmtId="0" fontId="4" fillId="2" borderId="46" xfId="0" applyFont="1" applyFill="1" applyBorder="1" applyAlignment="1" applyProtection="1">
      <alignment vertical="center"/>
    </xf>
    <xf numFmtId="0" fontId="2" fillId="2" borderId="47" xfId="0" applyFont="1" applyFill="1" applyBorder="1" applyAlignment="1" applyProtection="1">
      <alignment horizontal="left" vertical="center" wrapText="1"/>
      <protection locked="0"/>
    </xf>
    <xf numFmtId="0" fontId="19" fillId="3" borderId="45" xfId="0" applyFont="1" applyFill="1" applyBorder="1" applyAlignment="1" applyProtection="1">
      <alignment vertical="center"/>
    </xf>
    <xf numFmtId="0" fontId="20" fillId="3" borderId="35" xfId="0" applyFont="1" applyFill="1" applyBorder="1" applyAlignment="1" applyProtection="1">
      <alignment vertical="center"/>
    </xf>
    <xf numFmtId="0" fontId="20" fillId="3" borderId="38" xfId="0" applyFont="1" applyFill="1" applyBorder="1" applyAlignment="1" applyProtection="1">
      <alignment vertical="center"/>
    </xf>
    <xf numFmtId="1" fontId="6" fillId="2" borderId="6" xfId="0" applyNumberFormat="1" applyFont="1" applyFill="1" applyBorder="1" applyAlignment="1" applyProtection="1">
      <alignment horizontal="center" vertical="center"/>
      <protection hidden="1"/>
    </xf>
    <xf numFmtId="0" fontId="2" fillId="2" borderId="43" xfId="0" applyFont="1" applyFill="1" applyBorder="1" applyAlignment="1" applyProtection="1">
      <alignment vertical="center"/>
    </xf>
    <xf numFmtId="0" fontId="28" fillId="2" borderId="42" xfId="0"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0" fontId="2" fillId="2" borderId="42" xfId="0" applyFont="1" applyFill="1" applyBorder="1" applyAlignment="1" applyProtection="1">
      <alignment horizontal="left" vertical="center" wrapText="1"/>
    </xf>
    <xf numFmtId="0" fontId="2" fillId="2" borderId="0" xfId="0" applyFont="1" applyFill="1" applyBorder="1" applyAlignment="1" applyProtection="1">
      <alignment horizontal="left" vertical="center" wrapText="1"/>
    </xf>
    <xf numFmtId="0" fontId="2" fillId="2" borderId="43" xfId="0" applyFont="1" applyFill="1" applyBorder="1" applyAlignment="1" applyProtection="1">
      <alignment horizontal="left" vertical="center" wrapText="1"/>
    </xf>
    <xf numFmtId="0" fontId="2" fillId="2" borderId="0" xfId="0" applyFont="1" applyFill="1" applyBorder="1" applyAlignment="1" applyProtection="1">
      <alignment horizontal="left" vertical="center"/>
    </xf>
    <xf numFmtId="0" fontId="2" fillId="2" borderId="43" xfId="0" applyFont="1" applyFill="1" applyBorder="1" applyAlignment="1" applyProtection="1">
      <alignment horizontal="left" vertical="center"/>
    </xf>
    <xf numFmtId="0" fontId="2" fillId="2" borderId="21" xfId="0" applyFont="1" applyFill="1" applyBorder="1" applyAlignment="1" applyProtection="1">
      <alignment horizontal="left" vertical="center" wrapText="1"/>
    </xf>
    <xf numFmtId="0" fontId="2" fillId="2" borderId="21" xfId="0" applyFont="1" applyFill="1" applyBorder="1" applyAlignment="1" applyProtection="1">
      <alignment horizontal="left" vertical="center"/>
    </xf>
    <xf numFmtId="0" fontId="9" fillId="3" borderId="32" xfId="0" applyFont="1" applyFill="1" applyBorder="1" applyAlignment="1" applyProtection="1">
      <alignment horizontal="center" vertical="center" wrapText="1"/>
    </xf>
    <xf numFmtId="0" fontId="9" fillId="3" borderId="35" xfId="0" applyFont="1" applyFill="1" applyBorder="1" applyAlignment="1" applyProtection="1">
      <alignment horizontal="center" vertical="center" wrapText="1"/>
    </xf>
    <xf numFmtId="0" fontId="9" fillId="3" borderId="33"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xf>
    <xf numFmtId="0" fontId="9" fillId="3" borderId="38" xfId="0" applyFont="1" applyFill="1" applyBorder="1" applyAlignment="1" applyProtection="1">
      <alignment horizontal="center" vertical="center"/>
    </xf>
    <xf numFmtId="0" fontId="27" fillId="6" borderId="0" xfId="0" applyFont="1" applyFill="1" applyAlignment="1" applyProtection="1">
      <alignment horizontal="left" vertical="center" wrapText="1"/>
    </xf>
    <xf numFmtId="0" fontId="27" fillId="4" borderId="0" xfId="0" applyFont="1" applyFill="1" applyAlignment="1" applyProtection="1">
      <alignment horizontal="left" vertical="center" wrapText="1"/>
    </xf>
    <xf numFmtId="0" fontId="2" fillId="2" borderId="48" xfId="0" applyFont="1" applyFill="1" applyBorder="1" applyAlignment="1" applyProtection="1">
      <alignment horizontal="left" vertical="center" wrapText="1"/>
    </xf>
    <xf numFmtId="0" fontId="2" fillId="2" borderId="29" xfId="0" applyFont="1" applyFill="1" applyBorder="1" applyAlignment="1" applyProtection="1">
      <alignment horizontal="left" vertical="center" wrapText="1"/>
    </xf>
    <xf numFmtId="0" fontId="2" fillId="2" borderId="49" xfId="0" applyFont="1" applyFill="1" applyBorder="1" applyAlignment="1" applyProtection="1">
      <alignment horizontal="left" vertical="center" wrapText="1"/>
    </xf>
    <xf numFmtId="0" fontId="20" fillId="3" borderId="36" xfId="0" applyFont="1" applyFill="1" applyBorder="1" applyAlignment="1" applyProtection="1">
      <alignment horizontal="left" vertical="center" wrapText="1"/>
    </xf>
    <xf numFmtId="0" fontId="20" fillId="3" borderId="37" xfId="0" applyFont="1" applyFill="1" applyBorder="1" applyAlignment="1" applyProtection="1">
      <alignment horizontal="left" vertical="center" wrapText="1"/>
    </xf>
    <xf numFmtId="0" fontId="18" fillId="2" borderId="18" xfId="0" applyFont="1" applyFill="1" applyBorder="1" applyAlignment="1" applyProtection="1">
      <alignment horizontal="left" vertical="center"/>
      <protection locked="0"/>
    </xf>
    <xf numFmtId="0" fontId="18" fillId="2" borderId="44" xfId="0" applyFont="1" applyFill="1" applyBorder="1" applyAlignment="1" applyProtection="1">
      <alignment horizontal="left" vertical="center"/>
      <protection locked="0"/>
    </xf>
    <xf numFmtId="0" fontId="2" fillId="2" borderId="26" xfId="0" applyFont="1" applyFill="1" applyBorder="1" applyAlignment="1" applyProtection="1">
      <alignment horizontal="left" vertical="top" wrapText="1"/>
      <protection locked="0"/>
    </xf>
    <xf numFmtId="0" fontId="2" fillId="2" borderId="27" xfId="0" applyFont="1" applyFill="1" applyBorder="1" applyAlignment="1" applyProtection="1">
      <alignment horizontal="left" vertical="top" wrapText="1"/>
      <protection locked="0"/>
    </xf>
    <xf numFmtId="0" fontId="2" fillId="2" borderId="28" xfId="0" applyFont="1" applyFill="1" applyBorder="1" applyAlignment="1" applyProtection="1">
      <alignment horizontal="left" vertical="top" wrapText="1"/>
      <protection locked="0"/>
    </xf>
    <xf numFmtId="0" fontId="2" fillId="2" borderId="26" xfId="0" applyFont="1" applyFill="1" applyBorder="1" applyAlignment="1" applyProtection="1">
      <alignment horizontal="left" vertical="top"/>
      <protection locked="0"/>
    </xf>
    <xf numFmtId="0" fontId="2" fillId="2" borderId="27" xfId="0" applyFont="1" applyFill="1" applyBorder="1" applyAlignment="1" applyProtection="1">
      <alignment horizontal="left" vertical="top"/>
      <protection locked="0"/>
    </xf>
    <xf numFmtId="0" fontId="2" fillId="2" borderId="28" xfId="0" applyFont="1" applyFill="1" applyBorder="1" applyAlignment="1" applyProtection="1">
      <alignment horizontal="left" vertical="top"/>
      <protection locked="0"/>
    </xf>
    <xf numFmtId="0" fontId="9" fillId="5" borderId="0" xfId="0" applyFont="1" applyFill="1" applyAlignment="1">
      <alignment horizontal="center" vertical="center"/>
    </xf>
    <xf numFmtId="0" fontId="6" fillId="6" borderId="3" xfId="1" applyNumberFormat="1" applyFont="1" applyFill="1" applyBorder="1" applyAlignment="1" applyProtection="1">
      <alignment horizontal="center" vertical="center"/>
      <protection locked="0"/>
    </xf>
    <xf numFmtId="0" fontId="6" fillId="6" borderId="17" xfId="1" applyNumberFormat="1" applyFont="1" applyFill="1" applyBorder="1" applyAlignment="1" applyProtection="1">
      <alignment horizontal="center" vertical="center"/>
      <protection locked="0"/>
    </xf>
  </cellXfs>
  <cellStyles count="2">
    <cellStyle name="Currency" xfId="1" builtinId="4"/>
    <cellStyle name="Normal" xfId="0" builtinId="0"/>
  </cellStyles>
  <dxfs count="9">
    <dxf>
      <fill>
        <patternFill>
          <bgColor rgb="FFDDEEF7"/>
        </patternFill>
      </fill>
    </dxf>
    <dxf>
      <fill>
        <patternFill>
          <bgColor rgb="FFEDF4D6"/>
        </patternFill>
      </fill>
    </dxf>
    <dxf>
      <fill>
        <patternFill>
          <bgColor rgb="FFDDEEF7"/>
        </patternFill>
      </fill>
    </dxf>
    <dxf>
      <fill>
        <patternFill>
          <bgColor rgb="FFEDF4D6"/>
        </patternFill>
      </fill>
    </dxf>
    <dxf>
      <fill>
        <patternFill>
          <fgColor rgb="FFDDEEF7"/>
          <bgColor rgb="FFDDEEF7"/>
        </patternFill>
      </fill>
    </dxf>
    <dxf>
      <fill>
        <patternFill>
          <bgColor rgb="FFEDF4D6"/>
        </patternFill>
      </fill>
    </dxf>
    <dxf>
      <fill>
        <patternFill>
          <bgColor rgb="FFEDF4D6"/>
        </patternFill>
      </fill>
    </dxf>
    <dxf>
      <fill>
        <patternFill>
          <bgColor rgb="FFDDEEF7"/>
        </patternFill>
      </fill>
    </dxf>
    <dxf>
      <fill>
        <patternFill>
          <bgColor rgb="FFDDEEF7"/>
        </patternFill>
      </fill>
    </dxf>
  </dxfs>
  <tableStyles count="0" defaultTableStyle="TableStyleMedium2" defaultPivotStyle="PivotStyleLight16"/>
  <colors>
    <mruColors>
      <color rgb="FFEDF4D6"/>
      <color rgb="FFDDEEF7"/>
      <color rgb="FF9BCEE7"/>
      <color rgb="FF2C8AB7"/>
      <color rgb="FF59AED7"/>
      <color rgb="FFFFC5C5"/>
      <color rgb="FFBCDEEF"/>
      <color rgb="FFFFF1E1"/>
      <color rgb="FFFFAB4F"/>
      <color rgb="FFFFC7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180975</xdr:colOff>
      <xdr:row>1</xdr:row>
      <xdr:rowOff>133350</xdr:rowOff>
    </xdr:from>
    <xdr:to>
      <xdr:col>8</xdr:col>
      <xdr:colOff>762767</xdr:colOff>
      <xdr:row>1</xdr:row>
      <xdr:rowOff>700279</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52850" y="504825"/>
          <a:ext cx="2724917" cy="5669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tabSelected="1" workbookViewId="0">
      <selection activeCell="A2" sqref="A2:E2"/>
    </sheetView>
  </sheetViews>
  <sheetFormatPr defaultColWidth="0" defaultRowHeight="16.5" zeroHeight="1" x14ac:dyDescent="0.25"/>
  <cols>
    <col min="1" max="8" width="10.7109375" style="44" customWidth="1"/>
    <col min="9" max="9" width="13.7109375" style="44" customWidth="1"/>
    <col min="10" max="10" width="8.85546875" style="44" hidden="1" customWidth="1"/>
    <col min="11" max="16384" width="8.85546875" style="44" hidden="1"/>
  </cols>
  <sheetData>
    <row r="1" spans="1:9" ht="29.25" x14ac:dyDescent="0.25">
      <c r="A1" s="69" t="s">
        <v>147</v>
      </c>
      <c r="B1" s="70"/>
      <c r="C1" s="70"/>
      <c r="D1" s="70"/>
      <c r="E1" s="70"/>
      <c r="F1" s="70"/>
      <c r="G1" s="70"/>
      <c r="H1" s="70"/>
      <c r="I1" s="71"/>
    </row>
    <row r="2" spans="1:9" ht="60.75" customHeight="1" x14ac:dyDescent="0.25">
      <c r="A2" s="97" t="s">
        <v>192</v>
      </c>
      <c r="B2" s="98"/>
      <c r="C2" s="98"/>
      <c r="D2" s="98"/>
      <c r="E2" s="98"/>
      <c r="F2" s="62"/>
      <c r="G2" s="62"/>
      <c r="H2" s="62"/>
      <c r="I2" s="96"/>
    </row>
    <row r="3" spans="1:9" ht="89.45" customHeight="1" x14ac:dyDescent="0.25">
      <c r="A3" s="99" t="s">
        <v>167</v>
      </c>
      <c r="B3" s="100"/>
      <c r="C3" s="100"/>
      <c r="D3" s="100"/>
      <c r="E3" s="100"/>
      <c r="F3" s="100"/>
      <c r="G3" s="100"/>
      <c r="H3" s="100"/>
      <c r="I3" s="101"/>
    </row>
    <row r="4" spans="1:9" ht="180.75" customHeight="1" x14ac:dyDescent="0.25">
      <c r="A4" s="99" t="s">
        <v>179</v>
      </c>
      <c r="B4" s="100"/>
      <c r="C4" s="100"/>
      <c r="D4" s="100"/>
      <c r="E4" s="100"/>
      <c r="F4" s="100"/>
      <c r="G4" s="100"/>
      <c r="H4" s="100"/>
      <c r="I4" s="101"/>
    </row>
    <row r="5" spans="1:9" ht="51" customHeight="1" x14ac:dyDescent="0.25">
      <c r="A5" s="99" t="s">
        <v>181</v>
      </c>
      <c r="B5" s="100"/>
      <c r="C5" s="100"/>
      <c r="D5" s="100"/>
      <c r="E5" s="100"/>
      <c r="F5" s="100"/>
      <c r="G5" s="100"/>
      <c r="H5" s="100"/>
      <c r="I5" s="101"/>
    </row>
    <row r="6" spans="1:9" ht="71.45" customHeight="1" x14ac:dyDescent="0.25">
      <c r="A6" s="99" t="s">
        <v>182</v>
      </c>
      <c r="B6" s="100"/>
      <c r="C6" s="100"/>
      <c r="D6" s="100"/>
      <c r="E6" s="100"/>
      <c r="F6" s="100"/>
      <c r="G6" s="100"/>
      <c r="H6" s="100"/>
      <c r="I6" s="101"/>
    </row>
    <row r="7" spans="1:9" ht="105.6" customHeight="1" x14ac:dyDescent="0.25">
      <c r="A7" s="99" t="s">
        <v>190</v>
      </c>
      <c r="B7" s="100"/>
      <c r="C7" s="100"/>
      <c r="D7" s="100"/>
      <c r="E7" s="100"/>
      <c r="F7" s="100"/>
      <c r="G7" s="100"/>
      <c r="H7" s="100"/>
      <c r="I7" s="101"/>
    </row>
    <row r="8" spans="1:9" ht="63" customHeight="1" x14ac:dyDescent="0.25">
      <c r="A8" s="99" t="s">
        <v>183</v>
      </c>
      <c r="B8" s="102"/>
      <c r="C8" s="102"/>
      <c r="D8" s="102"/>
      <c r="E8" s="102"/>
      <c r="F8" s="102"/>
      <c r="G8" s="102"/>
      <c r="H8" s="102"/>
      <c r="I8" s="103"/>
    </row>
    <row r="9" spans="1:9" ht="54" customHeight="1" thickBot="1" x14ac:dyDescent="0.3">
      <c r="A9" s="104" t="s">
        <v>191</v>
      </c>
      <c r="B9" s="105"/>
      <c r="C9" s="105"/>
      <c r="D9" s="105"/>
      <c r="E9" s="105"/>
      <c r="F9" s="105"/>
      <c r="G9" s="105"/>
      <c r="H9" s="105"/>
      <c r="I9" s="105"/>
    </row>
  </sheetData>
  <sheetProtection algorithmName="SHA-512" hashValue="+2e2oTMfmMxQi9UE2nynBuEAcDeB7GOKS75VQwcKDmD7Vwaewhi0xU6bjDlreYyg0jslijqm7/TPplR0w2dUdA==" saltValue="++0QJYnvbTTVYBpWN1BOhw==" spinCount="100000" sheet="1" objects="1" scenarios="1" formatRows="0" selectLockedCells="1" selectUnlockedCells="1"/>
  <mergeCells count="8">
    <mergeCell ref="A2:E2"/>
    <mergeCell ref="A3:I3"/>
    <mergeCell ref="A4:I4"/>
    <mergeCell ref="A8:I8"/>
    <mergeCell ref="A9:I9"/>
    <mergeCell ref="A5:I5"/>
    <mergeCell ref="A6:I6"/>
    <mergeCell ref="A7:I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C8AB7"/>
  </sheetPr>
  <dimension ref="A1:AG38"/>
  <sheetViews>
    <sheetView workbookViewId="0">
      <selection activeCell="C2" sqref="C2"/>
    </sheetView>
  </sheetViews>
  <sheetFormatPr defaultColWidth="0" defaultRowHeight="16.5" zeroHeight="1" x14ac:dyDescent="0.25"/>
  <cols>
    <col min="1" max="1" width="2.7109375" style="44" customWidth="1"/>
    <col min="2" max="2" width="40.28515625" style="44" customWidth="1"/>
    <col min="3" max="3" width="28.140625" style="44" customWidth="1"/>
    <col min="4" max="4" width="30.85546875" style="44" hidden="1" customWidth="1"/>
    <col min="5" max="5" width="12.7109375" style="44" customWidth="1"/>
    <col min="6" max="6" width="13" style="44" customWidth="1"/>
    <col min="7" max="7" width="16.28515625" style="44" customWidth="1"/>
    <col min="8" max="8" width="18.42578125" style="44" customWidth="1"/>
    <col min="9" max="9" width="15.28515625" style="44" customWidth="1"/>
    <col min="10" max="10" width="16.28515625" style="44" customWidth="1"/>
    <col min="11" max="13" width="13.7109375" style="44" customWidth="1"/>
    <col min="14" max="14" width="25.7109375" style="44" customWidth="1"/>
    <col min="15" max="15" width="28.42578125" style="44" customWidth="1"/>
    <col min="16" max="16" width="23.140625" style="44" customWidth="1"/>
    <col min="18" max="18" width="23.28515625" style="44" customWidth="1"/>
    <col min="19" max="19" width="17.7109375" style="44" customWidth="1"/>
    <col min="20" max="20" width="34" style="44" customWidth="1"/>
    <col min="21" max="21" width="18.7109375" style="44" customWidth="1"/>
    <col min="22" max="22" width="29.42578125" style="44" customWidth="1"/>
    <col min="23" max="23" width="61.140625" style="44" customWidth="1"/>
    <col min="24" max="24" width="2.7109375" style="44" customWidth="1"/>
    <col min="25" max="33" width="0" style="44" hidden="1" customWidth="1"/>
    <col min="34" max="16384" width="9.140625" style="44" hidden="1"/>
  </cols>
  <sheetData>
    <row r="1" spans="2:28" ht="25.15" customHeight="1" thickTop="1" thickBot="1" x14ac:dyDescent="0.3">
      <c r="B1" s="109" t="s">
        <v>119</v>
      </c>
      <c r="C1" s="110"/>
      <c r="D1" s="86"/>
      <c r="I1" s="45"/>
      <c r="K1" s="45"/>
      <c r="L1" s="45"/>
      <c r="M1" s="45"/>
      <c r="N1" s="45"/>
      <c r="O1" s="45"/>
      <c r="P1" s="45"/>
      <c r="R1" s="45"/>
      <c r="S1" s="45"/>
      <c r="T1" s="45"/>
      <c r="U1" s="45"/>
      <c r="V1" s="45"/>
      <c r="W1" s="45"/>
    </row>
    <row r="2" spans="2:28" ht="20.45" customHeight="1" x14ac:dyDescent="0.25">
      <c r="B2" s="90" t="s">
        <v>100</v>
      </c>
      <c r="C2" s="91"/>
      <c r="D2" s="86"/>
      <c r="F2" s="112" t="s">
        <v>166</v>
      </c>
      <c r="G2" s="112"/>
      <c r="H2" s="112"/>
      <c r="K2" s="45"/>
      <c r="L2" s="45"/>
      <c r="M2" s="45"/>
      <c r="N2" s="45"/>
      <c r="O2" s="45"/>
      <c r="P2" s="45"/>
      <c r="R2" s="45"/>
      <c r="S2" s="45"/>
      <c r="T2" s="45"/>
      <c r="U2" s="45"/>
      <c r="V2" s="45"/>
      <c r="W2" s="45"/>
    </row>
    <row r="3" spans="2:28" ht="20.45" customHeight="1" x14ac:dyDescent="0.25">
      <c r="B3" s="25" t="s">
        <v>99</v>
      </c>
      <c r="C3" s="27"/>
      <c r="D3" s="86"/>
      <c r="F3" s="111" t="s">
        <v>165</v>
      </c>
      <c r="G3" s="111"/>
      <c r="H3" s="111"/>
      <c r="K3" s="45"/>
      <c r="L3" s="45"/>
      <c r="M3" s="45"/>
      <c r="N3" s="45"/>
      <c r="O3" s="45"/>
      <c r="P3" s="45"/>
      <c r="R3" s="45"/>
      <c r="S3" s="45"/>
      <c r="T3" s="45"/>
      <c r="U3" s="45"/>
      <c r="V3" s="45"/>
      <c r="W3" s="45"/>
    </row>
    <row r="4" spans="2:28" ht="20.25" x14ac:dyDescent="0.25">
      <c r="B4" s="25" t="s">
        <v>101</v>
      </c>
      <c r="C4" s="27"/>
      <c r="D4" s="86"/>
      <c r="K4" s="45"/>
      <c r="L4" s="45"/>
      <c r="M4" s="45"/>
      <c r="N4" s="45"/>
      <c r="O4" s="45"/>
      <c r="P4" s="45"/>
      <c r="R4" s="45"/>
      <c r="S4" s="45"/>
      <c r="T4" s="45"/>
      <c r="U4" s="45"/>
      <c r="V4" s="45"/>
      <c r="W4" s="45"/>
    </row>
    <row r="5" spans="2:28" ht="25.15" customHeight="1" x14ac:dyDescent="0.25">
      <c r="B5" s="25" t="s">
        <v>117</v>
      </c>
      <c r="C5" s="27"/>
      <c r="D5" s="86"/>
      <c r="F5" s="45"/>
      <c r="G5" s="45"/>
      <c r="K5" s="45"/>
      <c r="L5" s="45"/>
      <c r="M5" s="45"/>
      <c r="N5" s="45"/>
      <c r="O5" s="45"/>
      <c r="P5" s="45"/>
      <c r="R5" s="45"/>
      <c r="S5" s="45"/>
      <c r="T5" s="45"/>
      <c r="U5" s="45"/>
      <c r="V5" s="45"/>
      <c r="W5" s="45"/>
    </row>
    <row r="6" spans="2:28" ht="27" customHeight="1" x14ac:dyDescent="0.25">
      <c r="B6" s="25" t="s">
        <v>118</v>
      </c>
      <c r="C6" s="27"/>
      <c r="D6" s="86"/>
      <c r="F6" s="45"/>
      <c r="G6" s="45"/>
      <c r="I6" s="45"/>
      <c r="K6" s="45"/>
      <c r="L6" s="45"/>
      <c r="M6" s="45"/>
      <c r="N6" s="45"/>
      <c r="O6" s="45"/>
      <c r="P6" s="45"/>
      <c r="R6" s="45"/>
      <c r="S6" s="45"/>
      <c r="T6" s="45"/>
      <c r="U6" s="45"/>
      <c r="V6" s="45"/>
      <c r="W6" s="45"/>
    </row>
    <row r="7" spans="2:28" ht="49.9" customHeight="1" thickBot="1" x14ac:dyDescent="0.3">
      <c r="B7" s="26" t="s">
        <v>168</v>
      </c>
      <c r="C7" s="28"/>
      <c r="D7" s="86"/>
      <c r="F7" s="45"/>
      <c r="G7" s="45"/>
      <c r="I7" s="45"/>
      <c r="K7" s="45"/>
      <c r="L7" s="45"/>
      <c r="M7" s="45"/>
      <c r="N7" s="45"/>
      <c r="O7" s="45"/>
      <c r="P7" s="45"/>
      <c r="R7" s="45"/>
      <c r="S7" s="45"/>
      <c r="T7" s="45"/>
      <c r="U7" s="45"/>
      <c r="V7" s="45"/>
      <c r="W7" s="45"/>
    </row>
    <row r="8" spans="2:28" ht="18" thickTop="1" thickBot="1" x14ac:dyDescent="0.3"/>
    <row r="9" spans="2:28" ht="100.15" customHeight="1" thickTop="1" x14ac:dyDescent="0.25">
      <c r="B9" s="53" t="s">
        <v>0</v>
      </c>
      <c r="C9" s="54" t="s">
        <v>15</v>
      </c>
      <c r="D9" s="54"/>
      <c r="E9" s="54" t="s">
        <v>27</v>
      </c>
      <c r="F9" s="54" t="s">
        <v>123</v>
      </c>
      <c r="G9" s="54" t="s">
        <v>131</v>
      </c>
      <c r="H9" s="54" t="s">
        <v>29</v>
      </c>
      <c r="I9" s="54" t="s">
        <v>130</v>
      </c>
      <c r="J9" s="54" t="s">
        <v>125</v>
      </c>
      <c r="K9" s="54" t="s">
        <v>132</v>
      </c>
      <c r="L9" s="54" t="s">
        <v>28</v>
      </c>
      <c r="M9" s="54" t="s">
        <v>133</v>
      </c>
      <c r="N9" s="54" t="s">
        <v>180</v>
      </c>
      <c r="O9" s="54" t="s">
        <v>12</v>
      </c>
      <c r="P9" s="54" t="s">
        <v>11</v>
      </c>
      <c r="R9" s="54" t="s">
        <v>13</v>
      </c>
      <c r="S9" s="54" t="s">
        <v>124</v>
      </c>
      <c r="T9" s="106" t="s">
        <v>10</v>
      </c>
      <c r="U9" s="107"/>
      <c r="V9" s="108"/>
      <c r="W9" s="55" t="s">
        <v>14</v>
      </c>
      <c r="Z9" s="56" t="s">
        <v>9</v>
      </c>
    </row>
    <row r="10" spans="2:28" s="61" customFormat="1" ht="108.6" customHeight="1" x14ac:dyDescent="0.25">
      <c r="B10" s="89" t="s">
        <v>134</v>
      </c>
      <c r="C10" s="57" t="s">
        <v>134</v>
      </c>
      <c r="D10" s="58"/>
      <c r="E10" s="57" t="s">
        <v>178</v>
      </c>
      <c r="F10" s="57" t="s">
        <v>122</v>
      </c>
      <c r="G10" s="57" t="s">
        <v>134</v>
      </c>
      <c r="H10" s="57" t="s">
        <v>184</v>
      </c>
      <c r="I10" s="57" t="s">
        <v>184</v>
      </c>
      <c r="J10" s="57" t="s">
        <v>135</v>
      </c>
      <c r="K10" s="57" t="s">
        <v>178</v>
      </c>
      <c r="L10" s="57" t="s">
        <v>178</v>
      </c>
      <c r="M10" s="57" t="s">
        <v>178</v>
      </c>
      <c r="N10" s="57" t="s">
        <v>134</v>
      </c>
      <c r="O10" s="57" t="s">
        <v>185</v>
      </c>
      <c r="P10" s="57" t="s">
        <v>186</v>
      </c>
      <c r="R10" s="57" t="s">
        <v>187</v>
      </c>
      <c r="S10" s="57" t="s">
        <v>188</v>
      </c>
      <c r="T10" s="59" t="s">
        <v>136</v>
      </c>
      <c r="U10" s="59" t="s">
        <v>137</v>
      </c>
      <c r="V10" s="59" t="s">
        <v>175</v>
      </c>
      <c r="W10" s="60" t="s">
        <v>163</v>
      </c>
    </row>
    <row r="11" spans="2:28" ht="25.15" customHeight="1" x14ac:dyDescent="0.25">
      <c r="B11" s="13"/>
      <c r="C11" s="11"/>
      <c r="D11" s="21" t="str">
        <f>B11&amp;" "&amp;C11</f>
        <v xml:space="preserve"> </v>
      </c>
      <c r="E11" s="72" t="str">
        <f>IFERROR(VLOOKUP(C11,List!$B$4:$C$18,2,FALSE),"")</f>
        <v/>
      </c>
      <c r="F11" s="73" t="str">
        <f>IFERROR(VLOOKUP(D11,List!$F$3:$G$76,2,FALSE),"")</f>
        <v/>
      </c>
      <c r="G11" s="11"/>
      <c r="H11" s="11"/>
      <c r="I11" s="11"/>
      <c r="J11" s="11"/>
      <c r="K11" s="73" t="str" cm="1">
        <f t="array" ref="K11">IFERROR(IF(J11=List!$D$13,'RFQ Response Schedule'!H11*'RFQ Response Schedule'!I11*52,IF(J11=List!$D$14,'RFQ Response Schedule'!H11*'RFQ Response Schedule'!I11*26,IF(J11=List!$D$15,'RFQ Response Schedule'!H11*'RFQ Response Schedule'!I11*12,IF(J11=List!$D$16,'RFQ Response Schedule'!H11*'RFQ Response Schedule'!I11,””)))),"")</f>
        <v/>
      </c>
      <c r="L11" s="74" t="str">
        <f t="shared" ref="L11:L28" si="0">IFERROR(E11*K11,"")</f>
        <v/>
      </c>
      <c r="M11" s="74" t="str">
        <f t="shared" ref="M11:M28" si="1">IFERROR((L11*F11)/1000,"")</f>
        <v/>
      </c>
      <c r="N11" s="65"/>
      <c r="O11" s="51"/>
      <c r="P11" s="51"/>
      <c r="R11" s="76" t="str">
        <f>IFERROR(O11+P11*((F11*E11)/1000),"")</f>
        <v/>
      </c>
      <c r="S11" s="77" t="str">
        <f t="shared" ref="S11:S28" si="2">IFERROR(K11*R11,"")</f>
        <v/>
      </c>
      <c r="T11" s="35"/>
      <c r="U11" s="35"/>
      <c r="V11" s="35"/>
      <c r="W11" s="5"/>
      <c r="X11" s="62"/>
      <c r="Y11" s="62"/>
      <c r="Z11" s="62" t="s">
        <v>7</v>
      </c>
      <c r="AA11" s="62"/>
      <c r="AB11" s="62"/>
    </row>
    <row r="12" spans="2:28" ht="24.6" customHeight="1" x14ac:dyDescent="0.25">
      <c r="B12" s="13"/>
      <c r="C12" s="11"/>
      <c r="D12" s="21" t="str">
        <f t="shared" ref="D12:D24" si="3">B12&amp;" "&amp;C12</f>
        <v xml:space="preserve"> </v>
      </c>
      <c r="E12" s="72" t="str">
        <f>IFERROR(VLOOKUP(C12,List!$B$4:$C$18,2,FALSE),"")</f>
        <v/>
      </c>
      <c r="F12" s="73" t="str">
        <f>IFERROR(VLOOKUP(D12,List!$F$3:$G$76,2,FALSE),"")</f>
        <v/>
      </c>
      <c r="G12" s="11"/>
      <c r="H12" s="11"/>
      <c r="I12" s="11"/>
      <c r="J12" s="11"/>
      <c r="K12" s="73" t="str" cm="1">
        <f t="array" ref="K12">IFERROR(IF(J12=List!$D$13,'RFQ Response Schedule'!H12*'RFQ Response Schedule'!I12*52,IF(J12=List!$D$14,'RFQ Response Schedule'!H12*'RFQ Response Schedule'!I12*26,IF(J12=List!$D$15,'RFQ Response Schedule'!H12*'RFQ Response Schedule'!I12*12,IF(J12=List!$D$16,'RFQ Response Schedule'!H12*'RFQ Response Schedule'!I12,””)))),"")</f>
        <v/>
      </c>
      <c r="L12" s="74" t="str">
        <f t="shared" si="0"/>
        <v/>
      </c>
      <c r="M12" s="74" t="str">
        <f t="shared" si="1"/>
        <v/>
      </c>
      <c r="N12" s="65"/>
      <c r="O12" s="51"/>
      <c r="P12" s="51"/>
      <c r="R12" s="76" t="str">
        <f t="shared" ref="R12:R28" si="4">IFERROR(O12+P12*((F12*E12)/1000),"")</f>
        <v/>
      </c>
      <c r="S12" s="77" t="str">
        <f t="shared" si="2"/>
        <v/>
      </c>
      <c r="T12" s="18"/>
      <c r="U12" s="35"/>
      <c r="V12" s="35"/>
      <c r="W12" s="5"/>
      <c r="X12" s="62"/>
      <c r="Y12" s="62"/>
      <c r="Z12" s="62" t="s">
        <v>8</v>
      </c>
      <c r="AA12" s="62"/>
      <c r="AB12" s="62"/>
    </row>
    <row r="13" spans="2:28" ht="25.15" customHeight="1" x14ac:dyDescent="0.25">
      <c r="B13" s="14"/>
      <c r="C13" s="11"/>
      <c r="D13" s="21" t="str">
        <f t="shared" si="3"/>
        <v xml:space="preserve"> </v>
      </c>
      <c r="E13" s="72" t="str">
        <f>IFERROR(VLOOKUP(C13,List!$B$4:$C$18,2,FALSE),"")</f>
        <v/>
      </c>
      <c r="F13" s="73" t="str">
        <f>IFERROR(VLOOKUP(D13,List!$F$3:$G$76,2,FALSE),"")</f>
        <v/>
      </c>
      <c r="G13" s="16"/>
      <c r="H13" s="16"/>
      <c r="I13" s="16"/>
      <c r="J13" s="16"/>
      <c r="K13" s="73" t="str" cm="1">
        <f t="array" ref="K13">IFERROR(IF(J13=List!$D$13,'RFQ Response Schedule'!H13*'RFQ Response Schedule'!I13*52,IF(J13=List!$D$14,'RFQ Response Schedule'!H13*'RFQ Response Schedule'!I13*26,IF(J13=List!$D$15,'RFQ Response Schedule'!H13*'RFQ Response Schedule'!I13*12,IF(J13=List!$D$16,'RFQ Response Schedule'!H13*'RFQ Response Schedule'!I13,””)))),"")</f>
        <v/>
      </c>
      <c r="L13" s="74" t="str">
        <f t="shared" si="0"/>
        <v/>
      </c>
      <c r="M13" s="74" t="str">
        <f t="shared" si="1"/>
        <v/>
      </c>
      <c r="N13" s="65"/>
      <c r="O13" s="51"/>
      <c r="P13" s="51"/>
      <c r="R13" s="76" t="str">
        <f t="shared" si="4"/>
        <v/>
      </c>
      <c r="S13" s="77" t="str">
        <f t="shared" si="2"/>
        <v/>
      </c>
      <c r="T13" s="18"/>
      <c r="U13" s="35"/>
      <c r="V13" s="35"/>
      <c r="W13" s="5"/>
      <c r="X13" s="62"/>
      <c r="Y13" s="62"/>
      <c r="Z13" s="62"/>
      <c r="AA13" s="62"/>
      <c r="AB13" s="62"/>
    </row>
    <row r="14" spans="2:28" ht="25.15" customHeight="1" x14ac:dyDescent="0.25">
      <c r="B14" s="15"/>
      <c r="C14" s="11"/>
      <c r="D14" s="21" t="str">
        <f t="shared" si="3"/>
        <v xml:space="preserve"> </v>
      </c>
      <c r="E14" s="72" t="str">
        <f>IFERROR(VLOOKUP(C14,List!$B$4:$C$18,2,FALSE),"")</f>
        <v/>
      </c>
      <c r="F14" s="73" t="str">
        <f>IFERROR(VLOOKUP(D14,List!$F$3:$G$76,2,FALSE),"")</f>
        <v/>
      </c>
      <c r="G14" s="16"/>
      <c r="H14" s="16"/>
      <c r="I14" s="16"/>
      <c r="J14" s="16"/>
      <c r="K14" s="73" t="str" cm="1">
        <f t="array" ref="K14">IFERROR(IF(J14=List!$D$13,'RFQ Response Schedule'!H14*'RFQ Response Schedule'!I14*52,IF(J14=List!$D$14,'RFQ Response Schedule'!H14*'RFQ Response Schedule'!I14*26,IF(J14=List!$D$15,'RFQ Response Schedule'!H14*'RFQ Response Schedule'!I14*12,IF(J14=List!$D$16,'RFQ Response Schedule'!H14*'RFQ Response Schedule'!I14,””)))),"")</f>
        <v/>
      </c>
      <c r="L14" s="74" t="str">
        <f t="shared" si="0"/>
        <v/>
      </c>
      <c r="M14" s="74" t="str">
        <f t="shared" si="1"/>
        <v/>
      </c>
      <c r="N14" s="67"/>
      <c r="O14" s="66"/>
      <c r="P14" s="66"/>
      <c r="R14" s="76" t="str">
        <f t="shared" si="4"/>
        <v/>
      </c>
      <c r="S14" s="77" t="str">
        <f t="shared" si="2"/>
        <v/>
      </c>
      <c r="T14" s="19"/>
      <c r="U14" s="36"/>
      <c r="V14" s="36"/>
      <c r="W14" s="6"/>
      <c r="X14" s="62"/>
      <c r="Y14" s="62"/>
      <c r="Z14" s="62"/>
      <c r="AA14" s="62"/>
      <c r="AB14" s="62"/>
    </row>
    <row r="15" spans="2:28" ht="25.15" customHeight="1" x14ac:dyDescent="0.25">
      <c r="B15" s="13"/>
      <c r="C15" s="11"/>
      <c r="D15" s="21" t="str">
        <f t="shared" si="3"/>
        <v xml:space="preserve"> </v>
      </c>
      <c r="E15" s="72" t="str">
        <f>IFERROR(VLOOKUP(C15,List!$B$4:$C$18,2,FALSE),"")</f>
        <v/>
      </c>
      <c r="F15" s="73" t="str">
        <f>IFERROR(VLOOKUP(D15,List!$F$3:$G$76,2,FALSE),"")</f>
        <v/>
      </c>
      <c r="G15" s="16"/>
      <c r="H15" s="11"/>
      <c r="I15" s="11"/>
      <c r="J15" s="11"/>
      <c r="K15" s="73" t="str" cm="1">
        <f t="array" ref="K15">IFERROR(IF(J15=List!$D$13,'RFQ Response Schedule'!H15*'RFQ Response Schedule'!I15*52,IF(J15=List!$D$14,'RFQ Response Schedule'!H15*'RFQ Response Schedule'!I15*26,IF(J15=List!$D$15,'RFQ Response Schedule'!H15*'RFQ Response Schedule'!I15*12,IF(J15=List!$D$16,'RFQ Response Schedule'!H15*'RFQ Response Schedule'!I15,””)))),"")</f>
        <v/>
      </c>
      <c r="L15" s="74" t="str">
        <f t="shared" si="0"/>
        <v/>
      </c>
      <c r="M15" s="74" t="str">
        <f t="shared" si="1"/>
        <v/>
      </c>
      <c r="N15" s="67"/>
      <c r="O15" s="51"/>
      <c r="P15" s="51"/>
      <c r="R15" s="76" t="str">
        <f t="shared" si="4"/>
        <v/>
      </c>
      <c r="S15" s="77" t="str">
        <f t="shared" si="2"/>
        <v/>
      </c>
      <c r="T15" s="19"/>
      <c r="U15" s="36"/>
      <c r="V15" s="36"/>
      <c r="W15" s="6"/>
      <c r="X15" s="62"/>
      <c r="Y15" s="62"/>
      <c r="Z15" s="62"/>
      <c r="AA15" s="62"/>
      <c r="AB15" s="62"/>
    </row>
    <row r="16" spans="2:28" ht="25.15" customHeight="1" x14ac:dyDescent="0.25">
      <c r="B16" s="15"/>
      <c r="C16" s="11"/>
      <c r="D16" s="21" t="str">
        <f t="shared" si="3"/>
        <v xml:space="preserve"> </v>
      </c>
      <c r="E16" s="72" t="str">
        <f>IFERROR(VLOOKUP(C16,List!$B$4:$C$18,2,FALSE),"")</f>
        <v/>
      </c>
      <c r="F16" s="73" t="str">
        <f>IFERROR(VLOOKUP(D16,List!$F$3:$G$76,2,FALSE),"")</f>
        <v/>
      </c>
      <c r="G16" s="16"/>
      <c r="H16" s="16"/>
      <c r="I16" s="16"/>
      <c r="J16" s="16"/>
      <c r="K16" s="73" t="str" cm="1">
        <f t="array" ref="K16">IFERROR(IF(J16=List!$D$13,'RFQ Response Schedule'!H16*'RFQ Response Schedule'!I16*52,IF(J16=List!$D$14,'RFQ Response Schedule'!H16*'RFQ Response Schedule'!I16*26,IF(J16=List!$D$15,'RFQ Response Schedule'!H16*'RFQ Response Schedule'!I16*12,IF(J16=List!$D$16,'RFQ Response Schedule'!H16*'RFQ Response Schedule'!I16,””)))),"")</f>
        <v/>
      </c>
      <c r="L16" s="74" t="str">
        <f t="shared" si="0"/>
        <v/>
      </c>
      <c r="M16" s="74" t="str">
        <f t="shared" si="1"/>
        <v/>
      </c>
      <c r="N16" s="67"/>
      <c r="O16" s="66"/>
      <c r="P16" s="66"/>
      <c r="R16" s="76" t="str">
        <f t="shared" si="4"/>
        <v/>
      </c>
      <c r="S16" s="77" t="str">
        <f t="shared" si="2"/>
        <v/>
      </c>
      <c r="T16" s="19"/>
      <c r="U16" s="36"/>
      <c r="V16" s="36"/>
      <c r="W16" s="6"/>
      <c r="X16" s="62"/>
      <c r="Y16" s="62"/>
      <c r="Z16" s="62"/>
      <c r="AA16" s="62"/>
      <c r="AB16" s="62"/>
    </row>
    <row r="17" spans="2:28" ht="25.15" customHeight="1" x14ac:dyDescent="0.25">
      <c r="B17" s="15"/>
      <c r="C17" s="11"/>
      <c r="D17" s="21" t="str">
        <f t="shared" si="3"/>
        <v xml:space="preserve"> </v>
      </c>
      <c r="E17" s="72" t="str">
        <f>IFERROR(VLOOKUP(C17,List!$B$4:$C$18,2,FALSE),"")</f>
        <v/>
      </c>
      <c r="F17" s="73" t="str">
        <f>IFERROR(VLOOKUP(D17,List!$F$3:$G$76,2,FALSE),"")</f>
        <v/>
      </c>
      <c r="G17" s="16"/>
      <c r="H17" s="16"/>
      <c r="I17" s="16"/>
      <c r="J17" s="16"/>
      <c r="K17" s="73" t="str" cm="1">
        <f t="array" ref="K17">IFERROR(IF(J17=List!$D$13,'RFQ Response Schedule'!H17*'RFQ Response Schedule'!I17*52,IF(J17=List!$D$14,'RFQ Response Schedule'!H17*'RFQ Response Schedule'!I17*26,IF(J17=List!$D$15,'RFQ Response Schedule'!H17*'RFQ Response Schedule'!I17*12,IF(J17=List!$D$16,'RFQ Response Schedule'!H17*'RFQ Response Schedule'!I17,””)))),"")</f>
        <v/>
      </c>
      <c r="L17" s="74" t="str">
        <f t="shared" si="0"/>
        <v/>
      </c>
      <c r="M17" s="74" t="str">
        <f t="shared" si="1"/>
        <v/>
      </c>
      <c r="N17" s="67"/>
      <c r="O17" s="66"/>
      <c r="P17" s="66"/>
      <c r="R17" s="76" t="str">
        <f t="shared" si="4"/>
        <v/>
      </c>
      <c r="S17" s="77" t="str">
        <f t="shared" si="2"/>
        <v/>
      </c>
      <c r="T17" s="19"/>
      <c r="U17" s="36"/>
      <c r="V17" s="36"/>
      <c r="W17" s="6"/>
      <c r="X17" s="62"/>
      <c r="Y17" s="62"/>
      <c r="Z17" s="62"/>
      <c r="AA17" s="62"/>
      <c r="AB17" s="62"/>
    </row>
    <row r="18" spans="2:28" ht="25.15" customHeight="1" x14ac:dyDescent="0.25">
      <c r="B18" s="15"/>
      <c r="C18" s="11"/>
      <c r="D18" s="21" t="str">
        <f t="shared" si="3"/>
        <v xml:space="preserve"> </v>
      </c>
      <c r="E18" s="72" t="str">
        <f>IFERROR(VLOOKUP(C18,List!$B$4:$C$18,2,FALSE),"")</f>
        <v/>
      </c>
      <c r="F18" s="73" t="str">
        <f>IFERROR(VLOOKUP(D18,List!$F$3:$G$76,2,FALSE),"")</f>
        <v/>
      </c>
      <c r="G18" s="16"/>
      <c r="H18" s="16"/>
      <c r="I18" s="16"/>
      <c r="J18" s="16"/>
      <c r="K18" s="73" t="str" cm="1">
        <f t="array" ref="K18">IFERROR(IF(J18=List!$D$13,'RFQ Response Schedule'!H18*'RFQ Response Schedule'!I18*52,IF(J18=List!$D$14,'RFQ Response Schedule'!H18*'RFQ Response Schedule'!I18*26,IF(J18=List!$D$15,'RFQ Response Schedule'!H18*'RFQ Response Schedule'!I18*12,IF(J18=List!$D$16,'RFQ Response Schedule'!H18*'RFQ Response Schedule'!I18,””)))),"")</f>
        <v/>
      </c>
      <c r="L18" s="74" t="str">
        <f t="shared" si="0"/>
        <v/>
      </c>
      <c r="M18" s="74" t="str">
        <f t="shared" si="1"/>
        <v/>
      </c>
      <c r="N18" s="67"/>
      <c r="O18" s="66"/>
      <c r="P18" s="66"/>
      <c r="R18" s="76" t="str">
        <f t="shared" si="4"/>
        <v/>
      </c>
      <c r="S18" s="77" t="str">
        <f t="shared" si="2"/>
        <v/>
      </c>
      <c r="T18" s="19"/>
      <c r="U18" s="36"/>
      <c r="V18" s="36"/>
      <c r="W18" s="6"/>
      <c r="X18" s="62"/>
      <c r="Y18" s="62"/>
      <c r="Z18" s="62"/>
      <c r="AA18" s="62"/>
      <c r="AB18" s="62"/>
    </row>
    <row r="19" spans="2:28" ht="25.15" customHeight="1" x14ac:dyDescent="0.25">
      <c r="B19" s="15"/>
      <c r="C19" s="11"/>
      <c r="D19" s="21" t="str">
        <f t="shared" si="3"/>
        <v xml:space="preserve"> </v>
      </c>
      <c r="E19" s="72" t="str">
        <f>IFERROR(VLOOKUP(C19,List!$B$4:$C$18,2,FALSE),"")</f>
        <v/>
      </c>
      <c r="F19" s="73" t="str">
        <f>IFERROR(VLOOKUP(D19,List!$F$3:$G$76,2,FALSE),"")</f>
        <v/>
      </c>
      <c r="G19" s="16"/>
      <c r="H19" s="16"/>
      <c r="I19" s="16"/>
      <c r="J19" s="16"/>
      <c r="K19" s="73" t="str" cm="1">
        <f t="array" ref="K19">IFERROR(IF(J19=List!$D$13,'RFQ Response Schedule'!H19*'RFQ Response Schedule'!I19*52,IF(J19=List!$D$14,'RFQ Response Schedule'!H19*'RFQ Response Schedule'!I19*26,IF(J19=List!$D$15,'RFQ Response Schedule'!H19*'RFQ Response Schedule'!I19*12,IF(J19=List!$D$16,'RFQ Response Schedule'!H19*'RFQ Response Schedule'!I19,””)))),"")</f>
        <v/>
      </c>
      <c r="L19" s="74" t="str">
        <f t="shared" si="0"/>
        <v/>
      </c>
      <c r="M19" s="74" t="str">
        <f t="shared" si="1"/>
        <v/>
      </c>
      <c r="N19" s="67"/>
      <c r="O19" s="66"/>
      <c r="P19" s="66"/>
      <c r="R19" s="76" t="str">
        <f t="shared" si="4"/>
        <v/>
      </c>
      <c r="S19" s="77" t="str">
        <f t="shared" si="2"/>
        <v/>
      </c>
      <c r="T19" s="19"/>
      <c r="U19" s="36"/>
      <c r="V19" s="36"/>
      <c r="W19" s="6"/>
      <c r="X19" s="62"/>
      <c r="Y19" s="62"/>
      <c r="Z19" s="62"/>
      <c r="AA19" s="62"/>
      <c r="AB19" s="62"/>
    </row>
    <row r="20" spans="2:28" ht="25.15" customHeight="1" x14ac:dyDescent="0.25">
      <c r="B20" s="13"/>
      <c r="C20" s="11"/>
      <c r="D20" s="21" t="str">
        <f t="shared" si="3"/>
        <v xml:space="preserve"> </v>
      </c>
      <c r="E20" s="72" t="str">
        <f>IFERROR(VLOOKUP(C20,List!$B$4:$C$18,2,FALSE),"")</f>
        <v/>
      </c>
      <c r="F20" s="73" t="str">
        <f>IFERROR(VLOOKUP(D20,List!$F$3:$G$76,2,FALSE),"")</f>
        <v/>
      </c>
      <c r="G20" s="16"/>
      <c r="H20" s="11"/>
      <c r="I20" s="11"/>
      <c r="J20" s="11"/>
      <c r="K20" s="73" t="str" cm="1">
        <f t="array" ref="K20">IFERROR(IF(J20=List!$D$13,'RFQ Response Schedule'!H20*'RFQ Response Schedule'!I20*52,IF(J20=List!$D$14,'RFQ Response Schedule'!H20*'RFQ Response Schedule'!I20*26,IF(J20=List!$D$15,'RFQ Response Schedule'!H20*'RFQ Response Schedule'!I20*12,IF(J20=List!$D$16,'RFQ Response Schedule'!H20*'RFQ Response Schedule'!I20,””)))),"")</f>
        <v/>
      </c>
      <c r="L20" s="74" t="str">
        <f t="shared" si="0"/>
        <v/>
      </c>
      <c r="M20" s="74" t="str">
        <f t="shared" si="1"/>
        <v/>
      </c>
      <c r="N20" s="67"/>
      <c r="O20" s="66"/>
      <c r="P20" s="66"/>
      <c r="R20" s="76" t="str">
        <f t="shared" si="4"/>
        <v/>
      </c>
      <c r="S20" s="77" t="str">
        <f t="shared" si="2"/>
        <v/>
      </c>
      <c r="T20" s="19"/>
      <c r="U20" s="36"/>
      <c r="V20" s="36"/>
      <c r="W20" s="6"/>
      <c r="X20" s="62"/>
      <c r="Y20" s="62"/>
      <c r="Z20" s="62"/>
      <c r="AA20" s="62"/>
      <c r="AB20" s="62"/>
    </row>
    <row r="21" spans="2:28" ht="25.15" customHeight="1" x14ac:dyDescent="0.25">
      <c r="B21" s="15"/>
      <c r="C21" s="11"/>
      <c r="D21" s="21" t="str">
        <f t="shared" si="3"/>
        <v xml:space="preserve"> </v>
      </c>
      <c r="E21" s="72" t="str">
        <f>IFERROR(VLOOKUP(C21,List!$B$4:$C$18,2,FALSE),"")</f>
        <v/>
      </c>
      <c r="F21" s="73" t="str">
        <f>IFERROR(VLOOKUP(D21,List!$F$3:$G$76,2,FALSE),"")</f>
        <v/>
      </c>
      <c r="G21" s="16"/>
      <c r="H21" s="11"/>
      <c r="I21" s="11"/>
      <c r="J21" s="11"/>
      <c r="K21" s="73" t="str" cm="1">
        <f t="array" ref="K21">IFERROR(IF(J21=List!$D$13,'RFQ Response Schedule'!H21*'RFQ Response Schedule'!I21*52,IF(J21=List!$D$14,'RFQ Response Schedule'!H21*'RFQ Response Schedule'!I21*26,IF(J21=List!$D$15,'RFQ Response Schedule'!H21*'RFQ Response Schedule'!I21*12,IF(J21=List!$D$16,'RFQ Response Schedule'!H21*'RFQ Response Schedule'!I21,””)))),"")</f>
        <v/>
      </c>
      <c r="L21" s="74" t="str">
        <f t="shared" si="0"/>
        <v/>
      </c>
      <c r="M21" s="74" t="str">
        <f t="shared" si="1"/>
        <v/>
      </c>
      <c r="N21" s="67"/>
      <c r="O21" s="66"/>
      <c r="P21" s="66"/>
      <c r="R21" s="76" t="str">
        <f t="shared" si="4"/>
        <v/>
      </c>
      <c r="S21" s="77" t="str">
        <f t="shared" si="2"/>
        <v/>
      </c>
      <c r="T21" s="19"/>
      <c r="U21" s="36"/>
      <c r="V21" s="36"/>
      <c r="W21" s="6"/>
      <c r="X21" s="62"/>
      <c r="Y21" s="62"/>
      <c r="Z21" s="62"/>
      <c r="AA21" s="62"/>
      <c r="AB21" s="62"/>
    </row>
    <row r="22" spans="2:28" ht="25.15" customHeight="1" x14ac:dyDescent="0.25">
      <c r="B22" s="15"/>
      <c r="C22" s="11"/>
      <c r="D22" s="21" t="str">
        <f t="shared" si="3"/>
        <v xml:space="preserve"> </v>
      </c>
      <c r="E22" s="72" t="str">
        <f>IFERROR(VLOOKUP(C22,List!$B$4:$C$18,2,FALSE),"")</f>
        <v/>
      </c>
      <c r="F22" s="73" t="str">
        <f>IFERROR(VLOOKUP(D22,List!$F$3:$G$76,2,FALSE),"")</f>
        <v/>
      </c>
      <c r="G22" s="16"/>
      <c r="H22" s="16"/>
      <c r="I22" s="16"/>
      <c r="J22" s="16"/>
      <c r="K22" s="73" t="str" cm="1">
        <f t="array" ref="K22">IFERROR(IF(J22=List!$D$13,'RFQ Response Schedule'!H22*'RFQ Response Schedule'!I22*52,IF(J22=List!$D$14,'RFQ Response Schedule'!H22*'RFQ Response Schedule'!I22*26,IF(J22=List!$D$15,'RFQ Response Schedule'!H22*'RFQ Response Schedule'!I22*12,IF(J22=List!$D$16,'RFQ Response Schedule'!H22*'RFQ Response Schedule'!I22,””)))),"")</f>
        <v/>
      </c>
      <c r="L22" s="74" t="str">
        <f t="shared" si="0"/>
        <v/>
      </c>
      <c r="M22" s="74" t="str">
        <f t="shared" si="1"/>
        <v/>
      </c>
      <c r="N22" s="67"/>
      <c r="O22" s="66"/>
      <c r="P22" s="66"/>
      <c r="R22" s="76" t="str">
        <f t="shared" si="4"/>
        <v/>
      </c>
      <c r="S22" s="77" t="str">
        <f t="shared" si="2"/>
        <v/>
      </c>
      <c r="T22" s="19"/>
      <c r="U22" s="36"/>
      <c r="V22" s="36"/>
      <c r="W22" s="6"/>
      <c r="X22" s="62"/>
      <c r="Y22" s="62"/>
      <c r="Z22" s="62"/>
      <c r="AA22" s="62"/>
      <c r="AB22" s="62"/>
    </row>
    <row r="23" spans="2:28" ht="25.15" customHeight="1" x14ac:dyDescent="0.25">
      <c r="B23" s="15"/>
      <c r="C23" s="11"/>
      <c r="D23" s="21" t="str">
        <f t="shared" si="3"/>
        <v xml:space="preserve"> </v>
      </c>
      <c r="E23" s="72" t="str">
        <f>IFERROR(VLOOKUP(C23,List!$B$4:$C$18,2,FALSE),"")</f>
        <v/>
      </c>
      <c r="F23" s="73" t="str">
        <f>IFERROR(VLOOKUP(D23,List!$F$3:$G$76,2,FALSE),"")</f>
        <v/>
      </c>
      <c r="G23" s="16"/>
      <c r="H23" s="16"/>
      <c r="I23" s="16"/>
      <c r="J23" s="16"/>
      <c r="K23" s="73" t="str" cm="1">
        <f t="array" ref="K23">IFERROR(IF(J23=List!$D$13,'RFQ Response Schedule'!H23*'RFQ Response Schedule'!I23*52,IF(J23=List!$D$14,'RFQ Response Schedule'!H23*'RFQ Response Schedule'!I23*26,IF(J23=List!$D$15,'RFQ Response Schedule'!H23*'RFQ Response Schedule'!I23*12,IF(J23=List!$D$16,'RFQ Response Schedule'!H23*'RFQ Response Schedule'!I23,””)))),"")</f>
        <v/>
      </c>
      <c r="L23" s="74" t="str">
        <f t="shared" si="0"/>
        <v/>
      </c>
      <c r="M23" s="74" t="str">
        <f t="shared" si="1"/>
        <v/>
      </c>
      <c r="N23" s="67"/>
      <c r="O23" s="66"/>
      <c r="P23" s="66"/>
      <c r="R23" s="76" t="str">
        <f t="shared" si="4"/>
        <v/>
      </c>
      <c r="S23" s="77" t="str">
        <f t="shared" si="2"/>
        <v/>
      </c>
      <c r="T23" s="19"/>
      <c r="U23" s="36"/>
      <c r="V23" s="36"/>
      <c r="W23" s="6"/>
      <c r="X23" s="62"/>
      <c r="Y23" s="62"/>
      <c r="Z23" s="62"/>
      <c r="AA23" s="62"/>
      <c r="AB23" s="62"/>
    </row>
    <row r="24" spans="2:28" ht="25.15" customHeight="1" x14ac:dyDescent="0.25">
      <c r="B24" s="15"/>
      <c r="C24" s="11"/>
      <c r="D24" s="21" t="str">
        <f t="shared" si="3"/>
        <v xml:space="preserve"> </v>
      </c>
      <c r="E24" s="72" t="str">
        <f>IFERROR(VLOOKUP(C24,List!$B$4:$C$18,2,FALSE),"")</f>
        <v/>
      </c>
      <c r="F24" s="73" t="str">
        <f>IFERROR(VLOOKUP(D24,List!$F$3:$G$76,2,FALSE),"")</f>
        <v/>
      </c>
      <c r="G24" s="16"/>
      <c r="H24" s="16"/>
      <c r="I24" s="16"/>
      <c r="J24" s="16"/>
      <c r="K24" s="73" t="str" cm="1">
        <f t="array" ref="K24">IFERROR(IF(J24=List!$D$13,'RFQ Response Schedule'!H24*'RFQ Response Schedule'!I24*52,IF(J24=List!$D$14,'RFQ Response Schedule'!H24*'RFQ Response Schedule'!I24*26,IF(J24=List!$D$15,'RFQ Response Schedule'!H24*'RFQ Response Schedule'!I24*12,IF(J24=List!$D$16,'RFQ Response Schedule'!H24*'RFQ Response Schedule'!I24,””)))),"")</f>
        <v/>
      </c>
      <c r="L24" s="74" t="str">
        <f t="shared" si="0"/>
        <v/>
      </c>
      <c r="M24" s="74" t="str">
        <f t="shared" si="1"/>
        <v/>
      </c>
      <c r="N24" s="67"/>
      <c r="O24" s="66"/>
      <c r="P24" s="66"/>
      <c r="R24" s="76" t="str">
        <f t="shared" si="4"/>
        <v/>
      </c>
      <c r="S24" s="77" t="str">
        <f t="shared" si="2"/>
        <v/>
      </c>
      <c r="T24" s="19"/>
      <c r="U24" s="36"/>
      <c r="V24" s="36"/>
      <c r="W24" s="6"/>
      <c r="X24" s="62"/>
      <c r="Y24" s="62"/>
      <c r="Z24" s="62"/>
      <c r="AA24" s="62"/>
      <c r="AB24" s="62"/>
    </row>
    <row r="25" spans="2:28" ht="25.15" customHeight="1" x14ac:dyDescent="0.25">
      <c r="B25" s="23" t="s">
        <v>1</v>
      </c>
      <c r="C25" s="3"/>
      <c r="D25" s="21"/>
      <c r="E25" s="87"/>
      <c r="F25" s="127"/>
      <c r="G25" s="16"/>
      <c r="H25" s="16"/>
      <c r="I25" s="16"/>
      <c r="J25" s="16"/>
      <c r="K25" s="73" t="str" cm="1">
        <f t="array" ref="K25">IFERROR(IF(J25=List!$D$13,'RFQ Response Schedule'!H25*'RFQ Response Schedule'!I25*52,IF(J25=List!$D$14,'RFQ Response Schedule'!H25*'RFQ Response Schedule'!I25*26,IF(J25=List!$D$15,'RFQ Response Schedule'!H25*'RFQ Response Schedule'!I25*12,IF(J25=List!$D$16,'RFQ Response Schedule'!H25*'RFQ Response Schedule'!I25,””)))),"")</f>
        <v/>
      </c>
      <c r="L25" s="74" t="str">
        <f t="shared" si="0"/>
        <v/>
      </c>
      <c r="M25" s="74" t="str">
        <f t="shared" si="1"/>
        <v/>
      </c>
      <c r="N25" s="65"/>
      <c r="O25" s="51"/>
      <c r="P25" s="51"/>
      <c r="R25" s="76">
        <f t="shared" si="4"/>
        <v>0</v>
      </c>
      <c r="S25" s="77" t="str">
        <f t="shared" si="2"/>
        <v/>
      </c>
      <c r="T25" s="19"/>
      <c r="U25" s="36"/>
      <c r="V25" s="36"/>
      <c r="W25" s="6"/>
      <c r="X25" s="62"/>
      <c r="Y25" s="62"/>
      <c r="Z25" s="62"/>
      <c r="AA25" s="62"/>
      <c r="AB25" s="62"/>
    </row>
    <row r="26" spans="2:28" ht="25.15" customHeight="1" x14ac:dyDescent="0.25">
      <c r="B26" s="23" t="s">
        <v>1</v>
      </c>
      <c r="C26" s="3"/>
      <c r="D26" s="21"/>
      <c r="E26" s="87"/>
      <c r="F26" s="127"/>
      <c r="G26" s="16"/>
      <c r="H26" s="16"/>
      <c r="I26" s="16"/>
      <c r="J26" s="16"/>
      <c r="K26" s="73" t="str" cm="1">
        <f t="array" ref="K26">IFERROR(IF(J26=List!$D$13,'RFQ Response Schedule'!H26*'RFQ Response Schedule'!I26*52,IF(J26=List!$D$14,'RFQ Response Schedule'!H26*'RFQ Response Schedule'!I26*26,IF(J26=List!$D$15,'RFQ Response Schedule'!H26*'RFQ Response Schedule'!I26*12,IF(J26=List!$D$16,'RFQ Response Schedule'!H26*'RFQ Response Schedule'!I26,””)))),"")</f>
        <v/>
      </c>
      <c r="L26" s="74" t="str">
        <f t="shared" si="0"/>
        <v/>
      </c>
      <c r="M26" s="74" t="str">
        <f t="shared" si="1"/>
        <v/>
      </c>
      <c r="N26" s="65"/>
      <c r="O26" s="51"/>
      <c r="P26" s="51"/>
      <c r="R26" s="76">
        <f t="shared" si="4"/>
        <v>0</v>
      </c>
      <c r="S26" s="77" t="str">
        <f t="shared" si="2"/>
        <v/>
      </c>
      <c r="T26" s="19"/>
      <c r="U26" s="36"/>
      <c r="V26" s="36"/>
      <c r="W26" s="6"/>
      <c r="X26" s="62"/>
      <c r="Y26" s="62"/>
      <c r="Z26" s="62"/>
      <c r="AA26" s="62"/>
      <c r="AB26" s="62"/>
    </row>
    <row r="27" spans="2:28" ht="25.15" customHeight="1" x14ac:dyDescent="0.25">
      <c r="B27" s="23" t="s">
        <v>1</v>
      </c>
      <c r="C27" s="3"/>
      <c r="D27" s="21"/>
      <c r="E27" s="87"/>
      <c r="F27" s="127"/>
      <c r="G27" s="16"/>
      <c r="H27" s="16"/>
      <c r="I27" s="16"/>
      <c r="J27" s="16"/>
      <c r="K27" s="73" t="str" cm="1">
        <f t="array" ref="K27">IFERROR(IF(J27=List!$D$13,'RFQ Response Schedule'!H27*'RFQ Response Schedule'!I27*52,IF(J27=List!$D$14,'RFQ Response Schedule'!H27*'RFQ Response Schedule'!I27*26,IF(J27=List!$D$15,'RFQ Response Schedule'!H27*'RFQ Response Schedule'!I27*12,IF(J27=List!$D$16,'RFQ Response Schedule'!H27*'RFQ Response Schedule'!I27,””)))),"")</f>
        <v/>
      </c>
      <c r="L27" s="74" t="str">
        <f t="shared" ref="L27" si="5">IFERROR(E27*K27,"")</f>
        <v/>
      </c>
      <c r="M27" s="74" t="str">
        <f t="shared" ref="M27" si="6">IFERROR((L27*F27)/1000,"")</f>
        <v/>
      </c>
      <c r="N27" s="65"/>
      <c r="O27" s="51"/>
      <c r="P27" s="51"/>
      <c r="R27" s="76">
        <f t="shared" ref="R27" si="7">IFERROR(O27+P27*((F27*E27)/1000),"")</f>
        <v>0</v>
      </c>
      <c r="S27" s="77" t="str">
        <f t="shared" ref="S27" si="8">IFERROR(K27*R27,"")</f>
        <v/>
      </c>
      <c r="T27" s="19"/>
      <c r="U27" s="36"/>
      <c r="V27" s="36"/>
      <c r="W27" s="6"/>
      <c r="X27" s="62"/>
      <c r="Y27" s="62"/>
      <c r="Z27" s="62"/>
      <c r="AA27" s="62"/>
      <c r="AB27" s="62"/>
    </row>
    <row r="28" spans="2:28" ht="25.15" customHeight="1" thickBot="1" x14ac:dyDescent="0.3">
      <c r="B28" s="24" t="s">
        <v>1</v>
      </c>
      <c r="C28" s="4"/>
      <c r="D28" s="22"/>
      <c r="E28" s="88"/>
      <c r="F28" s="128"/>
      <c r="G28" s="17"/>
      <c r="H28" s="17"/>
      <c r="I28" s="17"/>
      <c r="J28" s="17"/>
      <c r="K28" s="95" t="str" cm="1">
        <f t="array" ref="K28">IFERROR(IF(J28=List!$D$13,'RFQ Response Schedule'!H28*'RFQ Response Schedule'!I28*52,IF(J28=List!$D$14,'RFQ Response Schedule'!H28*'RFQ Response Schedule'!I28*26,IF(J28=List!$D$15,'RFQ Response Schedule'!H28*'RFQ Response Schedule'!I28*12,IF(J28=List!$D$16,'RFQ Response Schedule'!H28*'RFQ Response Schedule'!I28,””)))),"")</f>
        <v/>
      </c>
      <c r="L28" s="75" t="str">
        <f t="shared" si="0"/>
        <v/>
      </c>
      <c r="M28" s="75" t="str">
        <f t="shared" si="1"/>
        <v/>
      </c>
      <c r="N28" s="68"/>
      <c r="O28" s="64"/>
      <c r="P28" s="64"/>
      <c r="R28" s="78">
        <f t="shared" si="4"/>
        <v>0</v>
      </c>
      <c r="S28" s="79" t="str">
        <f t="shared" si="2"/>
        <v/>
      </c>
      <c r="T28" s="20"/>
      <c r="U28" s="37"/>
      <c r="V28" s="37"/>
      <c r="W28" s="7"/>
    </row>
    <row r="29" spans="2:28" ht="22.15" customHeight="1" thickTop="1" x14ac:dyDescent="0.25">
      <c r="G29" s="63"/>
      <c r="H29" s="63"/>
      <c r="I29" s="63"/>
      <c r="J29" s="63"/>
      <c r="K29" s="63"/>
      <c r="L29" s="63"/>
    </row>
    <row r="30" spans="2:28" hidden="1" x14ac:dyDescent="0.25">
      <c r="G30" s="63"/>
      <c r="H30" s="63"/>
      <c r="I30" s="63"/>
      <c r="J30" s="63"/>
      <c r="K30" s="63"/>
      <c r="L30" s="63"/>
    </row>
    <row r="31" spans="2:28" hidden="1" x14ac:dyDescent="0.25">
      <c r="G31" s="63"/>
      <c r="H31" s="63"/>
      <c r="I31" s="63"/>
      <c r="J31" s="63"/>
      <c r="K31" s="63"/>
      <c r="L31" s="63"/>
      <c r="M31" s="46"/>
    </row>
    <row r="32" spans="2:28" hidden="1" x14ac:dyDescent="0.25">
      <c r="G32" s="63"/>
      <c r="H32" s="63"/>
      <c r="I32" s="63"/>
      <c r="J32" s="63"/>
      <c r="K32" s="63"/>
      <c r="L32" s="63"/>
      <c r="M32" s="46"/>
    </row>
    <row r="33" ht="13.35" hidden="1" customHeight="1" x14ac:dyDescent="0.25"/>
    <row r="34" hidden="1" x14ac:dyDescent="0.25"/>
    <row r="35" hidden="1" x14ac:dyDescent="0.25"/>
    <row r="36" hidden="1" x14ac:dyDescent="0.25"/>
    <row r="37" hidden="1" x14ac:dyDescent="0.25"/>
    <row r="38" x14ac:dyDescent="0.25"/>
  </sheetData>
  <sheetProtection algorithmName="SHA-512" hashValue="Kjw04sxP8wu2Ky7L50w0siNY92Avib8mLqdGOIpXJToVA+zXCUPs9g8qeUD6CeRx1PLj7INi6CoAkVPl+9WPtQ==" saltValue="Wprrw3nCNeIbvhX0uN5P9Q==" spinCount="100000" sheet="1" objects="1" scenarios="1" formatRows="0"/>
  <mergeCells count="4">
    <mergeCell ref="T9:V9"/>
    <mergeCell ref="B1:C1"/>
    <mergeCell ref="F3:H3"/>
    <mergeCell ref="F2:H2"/>
  </mergeCells>
  <phoneticPr fontId="14" type="noConversion"/>
  <conditionalFormatting sqref="G11:G28 I14:I28 H11:J24">
    <cfRule type="containsBlanks" dxfId="8" priority="20">
      <formula>LEN(TRIM(G11))=0</formula>
    </cfRule>
  </conditionalFormatting>
  <conditionalFormatting sqref="H25:J28">
    <cfRule type="containsBlanks" dxfId="7" priority="17">
      <formula>LEN(TRIM(H25))=0</formula>
    </cfRule>
  </conditionalFormatting>
  <conditionalFormatting sqref="N11:P28 T11:V28">
    <cfRule type="containsBlanks" dxfId="6" priority="16">
      <formula>LEN(TRIM(N11))=0</formula>
    </cfRule>
  </conditionalFormatting>
  <conditionalFormatting sqref="F25:F28">
    <cfRule type="containsBlanks" dxfId="5" priority="14">
      <formula>LEN(TRIM(F25))=0</formula>
    </cfRule>
  </conditionalFormatting>
  <conditionalFormatting sqref="B11:C28">
    <cfRule type="containsBlanks" dxfId="4" priority="23">
      <formula>LEN(TRIM(B11))=0</formula>
    </cfRule>
  </conditionalFormatting>
  <conditionalFormatting sqref="E25:G28">
    <cfRule type="containsBlanks" dxfId="3" priority="24">
      <formula>LEN(TRIM(E25))=0</formula>
    </cfRule>
  </conditionalFormatting>
  <conditionalFormatting sqref="C5:C6">
    <cfRule type="containsBlanks" dxfId="2" priority="6">
      <formula>LEN(TRIM(C5))=0</formula>
    </cfRule>
  </conditionalFormatting>
  <conditionalFormatting sqref="C7">
    <cfRule type="containsBlanks" dxfId="1" priority="5">
      <formula>LEN(TRIM(C7))=0</formula>
    </cfRule>
  </conditionalFormatting>
  <conditionalFormatting sqref="C2:C4">
    <cfRule type="containsBlanks" dxfId="0" priority="2">
      <formula>LEN(TRIM(C2))=0</formula>
    </cfRule>
  </conditionalFormatting>
  <pageMargins left="0.7" right="0.7" top="0.75" bottom="0.75" header="0.3" footer="0.3"/>
  <pageSetup orientation="portrait" r:id="rId1"/>
  <ignoredErrors>
    <ignoredError sqref="F11:F13 F14:F24" unlockedFormula="1"/>
  </ignoredErrors>
  <extLst>
    <ext xmlns:x14="http://schemas.microsoft.com/office/spreadsheetml/2009/9/main" uri="{CCE6A557-97BC-4b89-ADB6-D9C93CAAB3DF}">
      <x14:dataValidations xmlns:xm="http://schemas.microsoft.com/office/excel/2006/main" count="6">
        <x14:dataValidation type="list" allowBlank="1" showInputMessage="1" showErrorMessage="1">
          <x14:formula1>
            <xm:f>List!$A$3:$A$18</xm:f>
          </x14:formula1>
          <xm:sqref>B11:B13 B14:B24</xm:sqref>
        </x14:dataValidation>
        <x14:dataValidation type="list" allowBlank="1" showInputMessage="1" showErrorMessage="1">
          <x14:formula1>
            <xm:f>INDIRECT("'List'!"&amp;VLOOKUP(B11,List!$J$3:$L$72,3,FALSE))</xm:f>
          </x14:formula1>
          <xm:sqref>C11:C13 C14:C24</xm:sqref>
        </x14:dataValidation>
        <x14:dataValidation type="list" allowBlank="1" showInputMessage="1" showErrorMessage="1">
          <x14:formula1>
            <xm:f>List!$D$3:$D$5</xm:f>
          </x14:formula1>
          <xm:sqref>N11:N28</xm:sqref>
        </x14:dataValidation>
        <x14:dataValidation type="list" allowBlank="1" showInputMessage="1" showErrorMessage="1">
          <x14:formula1>
            <xm:f>List!$D$8:$D$10</xm:f>
          </x14:formula1>
          <xm:sqref>G11:G28</xm:sqref>
        </x14:dataValidation>
        <x14:dataValidation type="list" allowBlank="1" showInputMessage="1" showErrorMessage="1">
          <x14:formula1>
            <xm:f>List!$D$12:$D$16</xm:f>
          </x14:formula1>
          <xm:sqref>J11:J28</xm:sqref>
        </x14:dataValidation>
        <x14:dataValidation type="list" allowBlank="1" showInputMessage="1" showErrorMessage="1">
          <x14:formula1>
            <xm:f>List!$D$18:$D$24</xm:f>
          </x14:formula1>
          <xm:sqref>V11:V28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BCEE7"/>
  </sheetPr>
  <dimension ref="A1:T25"/>
  <sheetViews>
    <sheetView workbookViewId="0">
      <selection activeCell="D4" sqref="D4:G4"/>
    </sheetView>
  </sheetViews>
  <sheetFormatPr defaultColWidth="0" defaultRowHeight="16.5" zeroHeight="1" x14ac:dyDescent="0.25"/>
  <cols>
    <col min="1" max="1" width="2.7109375" style="44" customWidth="1"/>
    <col min="2" max="2" width="26.140625" style="44" customWidth="1"/>
    <col min="3" max="3" width="22.85546875" style="44" customWidth="1"/>
    <col min="4" max="4" width="17" style="44" customWidth="1"/>
    <col min="5" max="5" width="13.42578125" style="44" customWidth="1"/>
    <col min="6" max="6" width="20.28515625" style="44" customWidth="1"/>
    <col min="7" max="7" width="23" style="44" customWidth="1"/>
    <col min="8" max="9" width="16.42578125" style="44" customWidth="1"/>
    <col min="10" max="10" width="26.85546875" style="44" customWidth="1"/>
    <col min="11" max="11" width="16.42578125" style="44" customWidth="1"/>
    <col min="12" max="12" width="23.5703125" style="44" customWidth="1"/>
    <col min="13" max="13" width="29.140625" style="44" customWidth="1"/>
    <col min="14" max="14" width="47.85546875" style="44" customWidth="1"/>
    <col min="15" max="15" width="2.7109375" style="44" customWidth="1"/>
    <col min="16" max="16384" width="9.140625" style="44" hidden="1"/>
  </cols>
  <sheetData>
    <row r="1" spans="2:20" ht="21" thickTop="1" x14ac:dyDescent="0.25">
      <c r="B1" s="92" t="s">
        <v>17</v>
      </c>
      <c r="C1" s="93"/>
      <c r="D1" s="93"/>
      <c r="E1" s="93"/>
      <c r="F1" s="93"/>
      <c r="G1" s="94"/>
      <c r="H1" s="43"/>
      <c r="I1" s="43"/>
      <c r="J1" s="43"/>
      <c r="K1" s="43"/>
      <c r="L1" s="43"/>
      <c r="M1" s="43"/>
    </row>
    <row r="2" spans="2:20" ht="68.45" customHeight="1" thickBot="1" x14ac:dyDescent="0.3">
      <c r="B2" s="113" t="s">
        <v>189</v>
      </c>
      <c r="C2" s="114"/>
      <c r="D2" s="114"/>
      <c r="E2" s="114"/>
      <c r="F2" s="114"/>
      <c r="G2" s="115"/>
      <c r="H2" s="43"/>
      <c r="I2" s="43"/>
      <c r="J2" s="43"/>
      <c r="K2" s="43"/>
      <c r="L2" s="43"/>
      <c r="M2" s="43"/>
      <c r="N2" s="43"/>
      <c r="O2" s="43"/>
      <c r="P2" s="43"/>
      <c r="Q2" s="43"/>
      <c r="R2" s="43"/>
      <c r="S2" s="43"/>
      <c r="T2" s="43"/>
    </row>
    <row r="3" spans="2:20" s="45" customFormat="1" ht="21" thickTop="1" x14ac:dyDescent="0.25">
      <c r="B3" s="38" t="s">
        <v>18</v>
      </c>
      <c r="C3" s="39"/>
      <c r="D3" s="40"/>
      <c r="E3" s="41"/>
      <c r="F3" s="41"/>
      <c r="G3" s="42"/>
      <c r="H3" s="43"/>
      <c r="I3" s="43"/>
      <c r="J3" s="43"/>
      <c r="K3" s="43"/>
      <c r="L3" s="43"/>
      <c r="M3" s="43"/>
      <c r="N3" s="43"/>
      <c r="O3" s="43"/>
      <c r="P3" s="43"/>
      <c r="Q3" s="43"/>
      <c r="R3" s="43"/>
      <c r="S3" s="43"/>
      <c r="T3" s="43"/>
    </row>
    <row r="4" spans="2:20" s="45" customFormat="1" ht="29.45" customHeight="1" x14ac:dyDescent="0.25">
      <c r="B4" s="116" t="s">
        <v>20</v>
      </c>
      <c r="C4" s="117"/>
      <c r="D4" s="118"/>
      <c r="E4" s="118"/>
      <c r="F4" s="118"/>
      <c r="G4" s="119"/>
      <c r="H4" s="43"/>
      <c r="I4" s="43"/>
      <c r="J4" s="43"/>
      <c r="K4" s="43"/>
      <c r="L4" s="43"/>
      <c r="M4" s="43"/>
      <c r="N4" s="43"/>
      <c r="O4" s="43"/>
      <c r="P4" s="43"/>
      <c r="Q4" s="43"/>
      <c r="R4" s="43"/>
      <c r="S4" s="43"/>
      <c r="T4" s="43"/>
    </row>
    <row r="5" spans="2:20" ht="75" customHeight="1" thickBot="1" x14ac:dyDescent="0.3">
      <c r="B5" s="120"/>
      <c r="C5" s="121"/>
      <c r="D5" s="121"/>
      <c r="E5" s="121"/>
      <c r="F5" s="121"/>
      <c r="G5" s="122"/>
      <c r="H5" s="43"/>
      <c r="I5" s="43"/>
      <c r="J5" s="43"/>
      <c r="K5" s="43"/>
      <c r="L5" s="43"/>
      <c r="M5" s="43"/>
      <c r="N5" s="43"/>
      <c r="O5" s="43"/>
      <c r="P5" s="43"/>
      <c r="Q5" s="43"/>
      <c r="R5" s="43"/>
      <c r="S5" s="43"/>
      <c r="T5" s="43"/>
    </row>
    <row r="6" spans="2:20" ht="18" thickTop="1" thickBot="1" x14ac:dyDescent="0.3">
      <c r="B6" s="46"/>
      <c r="C6" s="46"/>
      <c r="D6" s="46"/>
      <c r="E6" s="46"/>
      <c r="F6" s="46"/>
      <c r="G6" s="46"/>
      <c r="H6" s="46"/>
      <c r="I6" s="46"/>
      <c r="J6" s="46"/>
      <c r="K6" s="46"/>
      <c r="L6" s="46"/>
      <c r="M6" s="46"/>
      <c r="N6" s="46"/>
    </row>
    <row r="7" spans="2:20" s="45" customFormat="1" ht="26.45" customHeight="1" thickTop="1" x14ac:dyDescent="0.25">
      <c r="B7" s="38" t="s">
        <v>19</v>
      </c>
      <c r="C7" s="47"/>
      <c r="D7" s="48"/>
      <c r="E7" s="48"/>
      <c r="F7" s="48"/>
      <c r="G7" s="48"/>
      <c r="H7" s="48"/>
      <c r="I7" s="48"/>
      <c r="J7" s="48"/>
      <c r="K7" s="48"/>
      <c r="L7" s="48"/>
      <c r="M7" s="48"/>
      <c r="N7" s="49"/>
    </row>
    <row r="8" spans="2:20" ht="57.6" customHeight="1" x14ac:dyDescent="0.25">
      <c r="B8" s="82" t="s">
        <v>23</v>
      </c>
      <c r="C8" s="83" t="s">
        <v>21</v>
      </c>
      <c r="D8" s="84" t="s">
        <v>143</v>
      </c>
      <c r="E8" s="84" t="s">
        <v>123</v>
      </c>
      <c r="F8" s="84" t="s">
        <v>169</v>
      </c>
      <c r="G8" s="84" t="s">
        <v>164</v>
      </c>
      <c r="H8" s="83" t="s">
        <v>16</v>
      </c>
      <c r="I8" s="84" t="s">
        <v>13</v>
      </c>
      <c r="J8" s="84" t="s">
        <v>144</v>
      </c>
      <c r="K8" s="84" t="s">
        <v>145</v>
      </c>
      <c r="L8" s="84" t="s">
        <v>146</v>
      </c>
      <c r="M8" s="84" t="s">
        <v>177</v>
      </c>
      <c r="N8" s="85" t="s">
        <v>24</v>
      </c>
    </row>
    <row r="9" spans="2:20" ht="19.899999999999999" customHeight="1" x14ac:dyDescent="0.25">
      <c r="B9" s="29"/>
      <c r="C9" s="30"/>
      <c r="D9" s="30"/>
      <c r="E9" s="30"/>
      <c r="F9" s="51"/>
      <c r="G9" s="51"/>
      <c r="H9" s="30"/>
      <c r="I9" s="51"/>
      <c r="J9" s="51"/>
      <c r="K9" s="80"/>
      <c r="L9" s="80"/>
      <c r="M9" s="80"/>
      <c r="N9" s="31"/>
    </row>
    <row r="10" spans="2:20" ht="19.899999999999999" customHeight="1" x14ac:dyDescent="0.25">
      <c r="B10" s="29"/>
      <c r="C10" s="30"/>
      <c r="D10" s="30"/>
      <c r="E10" s="30"/>
      <c r="F10" s="51"/>
      <c r="G10" s="51"/>
      <c r="H10" s="30"/>
      <c r="I10" s="51"/>
      <c r="J10" s="51"/>
      <c r="K10" s="80"/>
      <c r="L10" s="80"/>
      <c r="M10" s="80"/>
      <c r="N10" s="31"/>
    </row>
    <row r="11" spans="2:20" ht="19.899999999999999" customHeight="1" x14ac:dyDescent="0.25">
      <c r="B11" s="29"/>
      <c r="C11" s="30"/>
      <c r="D11" s="30"/>
      <c r="E11" s="30"/>
      <c r="F11" s="51"/>
      <c r="G11" s="51"/>
      <c r="H11" s="30"/>
      <c r="I11" s="51"/>
      <c r="J11" s="51"/>
      <c r="K11" s="80"/>
      <c r="L11" s="80"/>
      <c r="M11" s="80"/>
      <c r="N11" s="31"/>
    </row>
    <row r="12" spans="2:20" ht="19.899999999999999" customHeight="1" x14ac:dyDescent="0.25">
      <c r="B12" s="29"/>
      <c r="C12" s="30"/>
      <c r="D12" s="30"/>
      <c r="E12" s="30"/>
      <c r="F12" s="51"/>
      <c r="G12" s="51"/>
      <c r="H12" s="30"/>
      <c r="I12" s="51"/>
      <c r="J12" s="51"/>
      <c r="K12" s="80"/>
      <c r="L12" s="80"/>
      <c r="M12" s="80"/>
      <c r="N12" s="31"/>
    </row>
    <row r="13" spans="2:20" ht="19.899999999999999" customHeight="1" x14ac:dyDescent="0.25">
      <c r="B13" s="29"/>
      <c r="C13" s="30"/>
      <c r="D13" s="30"/>
      <c r="E13" s="30"/>
      <c r="F13" s="51"/>
      <c r="G13" s="51"/>
      <c r="H13" s="30"/>
      <c r="I13" s="51"/>
      <c r="J13" s="51"/>
      <c r="K13" s="80"/>
      <c r="L13" s="80"/>
      <c r="M13" s="80"/>
      <c r="N13" s="31"/>
    </row>
    <row r="14" spans="2:20" ht="19.899999999999999" customHeight="1" x14ac:dyDescent="0.25">
      <c r="B14" s="29"/>
      <c r="C14" s="30"/>
      <c r="D14" s="30"/>
      <c r="E14" s="30"/>
      <c r="F14" s="51"/>
      <c r="G14" s="51"/>
      <c r="H14" s="30"/>
      <c r="I14" s="51"/>
      <c r="J14" s="51"/>
      <c r="K14" s="80"/>
      <c r="L14" s="80"/>
      <c r="M14" s="80"/>
      <c r="N14" s="31"/>
    </row>
    <row r="15" spans="2:20" ht="19.899999999999999" customHeight="1" x14ac:dyDescent="0.25">
      <c r="B15" s="29"/>
      <c r="C15" s="30"/>
      <c r="D15" s="30"/>
      <c r="E15" s="30"/>
      <c r="F15" s="51"/>
      <c r="G15" s="51"/>
      <c r="H15" s="30"/>
      <c r="I15" s="51"/>
      <c r="J15" s="51"/>
      <c r="K15" s="80"/>
      <c r="L15" s="80"/>
      <c r="M15" s="80"/>
      <c r="N15" s="31"/>
    </row>
    <row r="16" spans="2:20" ht="19.899999999999999" customHeight="1" x14ac:dyDescent="0.25">
      <c r="B16" s="29"/>
      <c r="C16" s="30"/>
      <c r="D16" s="30"/>
      <c r="E16" s="30"/>
      <c r="F16" s="51"/>
      <c r="G16" s="51"/>
      <c r="H16" s="30"/>
      <c r="I16" s="51"/>
      <c r="J16" s="51"/>
      <c r="K16" s="80"/>
      <c r="L16" s="80"/>
      <c r="M16" s="80"/>
      <c r="N16" s="31"/>
    </row>
    <row r="17" spans="2:20" ht="19.899999999999999" customHeight="1" thickBot="1" x14ac:dyDescent="0.3">
      <c r="B17" s="32"/>
      <c r="C17" s="33"/>
      <c r="D17" s="33"/>
      <c r="E17" s="33"/>
      <c r="F17" s="52"/>
      <c r="G17" s="52"/>
      <c r="H17" s="33"/>
      <c r="I17" s="52"/>
      <c r="J17" s="52"/>
      <c r="K17" s="81"/>
      <c r="L17" s="81"/>
      <c r="M17" s="81"/>
      <c r="N17" s="34"/>
    </row>
    <row r="18" spans="2:20" ht="18" thickTop="1" thickBot="1" x14ac:dyDescent="0.3"/>
    <row r="19" spans="2:20" s="45" customFormat="1" ht="21" thickTop="1" x14ac:dyDescent="0.25">
      <c r="B19" s="50" t="s">
        <v>22</v>
      </c>
      <c r="C19" s="40"/>
      <c r="D19" s="41"/>
      <c r="E19" s="41"/>
      <c r="F19" s="41"/>
      <c r="G19" s="42"/>
      <c r="H19" s="43"/>
      <c r="I19" s="43"/>
      <c r="J19" s="43"/>
      <c r="K19" s="43"/>
      <c r="L19" s="43"/>
      <c r="M19" s="43"/>
      <c r="N19" s="43"/>
      <c r="O19" s="43"/>
      <c r="P19" s="43"/>
      <c r="Q19" s="43"/>
      <c r="R19" s="43"/>
      <c r="S19" s="43"/>
      <c r="T19" s="43"/>
    </row>
    <row r="20" spans="2:20" ht="89.45" customHeight="1" thickBot="1" x14ac:dyDescent="0.3">
      <c r="B20" s="123"/>
      <c r="C20" s="124"/>
      <c r="D20" s="124"/>
      <c r="E20" s="124"/>
      <c r="F20" s="124"/>
      <c r="G20" s="125"/>
      <c r="H20" s="43"/>
      <c r="I20" s="43"/>
      <c r="J20" s="43"/>
      <c r="K20" s="43"/>
      <c r="L20" s="43"/>
      <c r="M20" s="43"/>
      <c r="N20" s="43"/>
      <c r="O20" s="43"/>
      <c r="P20" s="43"/>
      <c r="Q20" s="43"/>
      <c r="R20" s="43"/>
      <c r="S20" s="43"/>
      <c r="T20" s="43"/>
    </row>
    <row r="21" spans="2:20" ht="17.25" thickTop="1" x14ac:dyDescent="0.25">
      <c r="H21" s="43"/>
      <c r="I21" s="43"/>
      <c r="J21" s="43"/>
      <c r="K21" s="43"/>
      <c r="L21" s="43"/>
      <c r="M21" s="43"/>
      <c r="N21" s="43"/>
      <c r="O21" s="43"/>
      <c r="P21" s="43"/>
      <c r="Q21" s="43"/>
      <c r="R21" s="43"/>
      <c r="S21" s="43"/>
      <c r="T21" s="43"/>
    </row>
    <row r="22" spans="2:20" x14ac:dyDescent="0.25"/>
    <row r="23" spans="2:20" hidden="1" x14ac:dyDescent="0.25"/>
    <row r="24" spans="2:20" hidden="1" x14ac:dyDescent="0.25"/>
    <row r="25" spans="2:20" hidden="1" x14ac:dyDescent="0.25"/>
  </sheetData>
  <sheetProtection algorithmName="SHA-512" hashValue="5VSeYYdWp5EWaDzjGplLhpgyjFnBM1D9z/kC1GuYiMULrFJFnjRjk4KwgQUCLYwSHBefqCTggKVRPkM/sI5sGA==" saltValue="f0zOVPSBwm9B4HWTz6wyEQ==" spinCount="100000" sheet="1" objects="1" scenarios="1" formatColumns="0" formatRows="0"/>
  <mergeCells count="5">
    <mergeCell ref="B2:G2"/>
    <mergeCell ref="B4:C4"/>
    <mergeCell ref="D4:G4"/>
    <mergeCell ref="B5:G5"/>
    <mergeCell ref="B20:G2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List!$D$18:$D$24</xm:f>
          </x14:formula1>
          <xm:sqref>M9:M17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6"/>
  <sheetViews>
    <sheetView workbookViewId="0">
      <selection sqref="A1:D1"/>
    </sheetView>
  </sheetViews>
  <sheetFormatPr defaultColWidth="8.85546875" defaultRowHeight="16.5" x14ac:dyDescent="0.25"/>
  <cols>
    <col min="1" max="1" width="41.5703125" style="1" customWidth="1"/>
    <col min="2" max="2" width="17.28515625" style="1" customWidth="1"/>
    <col min="3" max="3" width="15.28515625" style="2" customWidth="1"/>
    <col min="4" max="4" width="33.140625" style="1" customWidth="1"/>
    <col min="5" max="5" width="11.42578125" style="1" customWidth="1"/>
    <col min="6" max="6" width="49.42578125" style="1" bestFit="1" customWidth="1"/>
    <col min="7" max="8" width="21.28515625" style="2" customWidth="1"/>
    <col min="9" max="9" width="8.85546875" style="1"/>
    <col min="10" max="10" width="40.28515625" style="1" customWidth="1"/>
    <col min="11" max="11" width="15.7109375" style="2" customWidth="1"/>
    <col min="12" max="12" width="14.7109375" style="2" customWidth="1"/>
    <col min="13" max="16384" width="8.85546875" style="1"/>
  </cols>
  <sheetData>
    <row r="1" spans="1:12" x14ac:dyDescent="0.25">
      <c r="A1" s="126" t="s">
        <v>9</v>
      </c>
      <c r="B1" s="126"/>
      <c r="C1" s="126"/>
      <c r="D1" s="126"/>
      <c r="F1" s="126" t="s">
        <v>98</v>
      </c>
      <c r="G1" s="126"/>
      <c r="H1" s="12"/>
      <c r="J1" s="126" t="s">
        <v>9</v>
      </c>
      <c r="K1" s="126"/>
      <c r="L1" s="126"/>
    </row>
    <row r="2" spans="1:12" s="10" customFormat="1" ht="27.6" customHeight="1" x14ac:dyDescent="0.25">
      <c r="A2" s="10" t="s">
        <v>30</v>
      </c>
      <c r="B2" s="10" t="s">
        <v>49</v>
      </c>
      <c r="C2" s="10" t="s">
        <v>45</v>
      </c>
      <c r="E2" s="1"/>
      <c r="F2" s="10" t="s">
        <v>32</v>
      </c>
      <c r="G2" s="10" t="s">
        <v>31</v>
      </c>
      <c r="H2" s="10" t="s">
        <v>138</v>
      </c>
    </row>
    <row r="3" spans="1:12" ht="18" customHeight="1" x14ac:dyDescent="0.25">
      <c r="F3" s="8" t="s">
        <v>50</v>
      </c>
      <c r="G3" s="9">
        <v>80</v>
      </c>
      <c r="H3" s="9" t="s">
        <v>140</v>
      </c>
      <c r="J3" s="8" t="s">
        <v>35</v>
      </c>
      <c r="K3" s="9" t="s">
        <v>33</v>
      </c>
      <c r="L3" s="9" t="s">
        <v>148</v>
      </c>
    </row>
    <row r="4" spans="1:12" ht="18" customHeight="1" x14ac:dyDescent="0.25">
      <c r="A4" s="8" t="s">
        <v>40</v>
      </c>
      <c r="B4" s="9" t="s">
        <v>105</v>
      </c>
      <c r="C4" s="9">
        <v>0.25</v>
      </c>
      <c r="D4" s="9" t="s">
        <v>6</v>
      </c>
      <c r="F4" s="8" t="s">
        <v>51</v>
      </c>
      <c r="G4" s="9">
        <v>80</v>
      </c>
      <c r="H4" s="9" t="s">
        <v>140</v>
      </c>
      <c r="J4" s="8" t="s">
        <v>35</v>
      </c>
      <c r="K4" s="9" t="s">
        <v>25</v>
      </c>
      <c r="L4" s="9" t="s">
        <v>148</v>
      </c>
    </row>
    <row r="5" spans="1:12" ht="18" customHeight="1" x14ac:dyDescent="0.25">
      <c r="A5" s="8" t="s">
        <v>2</v>
      </c>
      <c r="B5" s="9" t="s">
        <v>107</v>
      </c>
      <c r="C5" s="9">
        <v>5.0000000000000001E-3</v>
      </c>
      <c r="D5" s="9" t="s">
        <v>7</v>
      </c>
      <c r="F5" s="8" t="s">
        <v>52</v>
      </c>
      <c r="G5" s="9">
        <v>80</v>
      </c>
      <c r="H5" s="9" t="s">
        <v>140</v>
      </c>
      <c r="J5" s="8" t="s">
        <v>35</v>
      </c>
      <c r="K5" s="9" t="s">
        <v>34</v>
      </c>
      <c r="L5" s="9" t="s">
        <v>148</v>
      </c>
    </row>
    <row r="6" spans="1:12" ht="18" customHeight="1" x14ac:dyDescent="0.25">
      <c r="A6" s="8" t="s">
        <v>4</v>
      </c>
      <c r="B6" s="9" t="s">
        <v>102</v>
      </c>
      <c r="C6" s="9">
        <v>0.02</v>
      </c>
      <c r="D6" s="9"/>
      <c r="F6" s="8" t="s">
        <v>53</v>
      </c>
      <c r="G6" s="9">
        <v>80</v>
      </c>
      <c r="H6" s="9" t="s">
        <v>140</v>
      </c>
      <c r="J6" s="8" t="s">
        <v>35</v>
      </c>
      <c r="K6" s="9" t="s">
        <v>26</v>
      </c>
      <c r="L6" s="9" t="s">
        <v>148</v>
      </c>
    </row>
    <row r="7" spans="1:12" ht="18" customHeight="1" x14ac:dyDescent="0.25">
      <c r="A7" s="8" t="s">
        <v>38</v>
      </c>
      <c r="B7" s="9" t="s">
        <v>33</v>
      </c>
      <c r="C7" s="9">
        <v>0.14000000000000001</v>
      </c>
      <c r="D7" s="9"/>
      <c r="F7" s="8" t="s">
        <v>54</v>
      </c>
      <c r="G7" s="9">
        <v>80</v>
      </c>
      <c r="H7" s="9" t="s">
        <v>140</v>
      </c>
      <c r="J7" s="8" t="s">
        <v>35</v>
      </c>
      <c r="K7" s="9" t="s">
        <v>46</v>
      </c>
      <c r="L7" s="9" t="s">
        <v>148</v>
      </c>
    </row>
    <row r="8" spans="1:12" ht="17.25" x14ac:dyDescent="0.25">
      <c r="A8" s="8" t="s">
        <v>36</v>
      </c>
      <c r="B8" s="9" t="s">
        <v>25</v>
      </c>
      <c r="C8" s="9">
        <v>0.24</v>
      </c>
      <c r="D8" s="9"/>
      <c r="F8" s="8" t="s">
        <v>55</v>
      </c>
      <c r="G8" s="9">
        <v>80</v>
      </c>
      <c r="H8" s="9" t="s">
        <v>140</v>
      </c>
      <c r="J8" s="8" t="s">
        <v>35</v>
      </c>
      <c r="K8" s="9" t="s">
        <v>47</v>
      </c>
      <c r="L8" s="9" t="s">
        <v>148</v>
      </c>
    </row>
    <row r="9" spans="1:12" ht="17.25" x14ac:dyDescent="0.25">
      <c r="A9" s="8" t="s">
        <v>39</v>
      </c>
      <c r="B9" s="9" t="s">
        <v>34</v>
      </c>
      <c r="C9" s="9">
        <v>0.66</v>
      </c>
      <c r="D9" s="9" t="s">
        <v>120</v>
      </c>
      <c r="F9" s="8" t="s">
        <v>56</v>
      </c>
      <c r="G9" s="9">
        <v>80</v>
      </c>
      <c r="H9" s="9" t="s">
        <v>140</v>
      </c>
      <c r="J9" s="8" t="s">
        <v>35</v>
      </c>
      <c r="K9" s="9" t="s">
        <v>48</v>
      </c>
      <c r="L9" s="9" t="s">
        <v>148</v>
      </c>
    </row>
    <row r="10" spans="1:12" ht="18" customHeight="1" x14ac:dyDescent="0.25">
      <c r="A10" s="8" t="s">
        <v>35</v>
      </c>
      <c r="B10" s="9" t="s">
        <v>26</v>
      </c>
      <c r="C10" s="9">
        <v>1.1000000000000001</v>
      </c>
      <c r="D10" s="9" t="s">
        <v>121</v>
      </c>
      <c r="F10" s="8" t="s">
        <v>57</v>
      </c>
      <c r="G10" s="9">
        <v>60</v>
      </c>
      <c r="H10" s="9" t="s">
        <v>140</v>
      </c>
      <c r="J10" s="8" t="s">
        <v>36</v>
      </c>
      <c r="K10" s="9" t="s">
        <v>33</v>
      </c>
      <c r="L10" s="9" t="s">
        <v>149</v>
      </c>
    </row>
    <row r="11" spans="1:12" ht="18" customHeight="1" x14ac:dyDescent="0.25">
      <c r="A11" s="8" t="s">
        <v>42</v>
      </c>
      <c r="B11" s="9" t="s">
        <v>46</v>
      </c>
      <c r="C11" s="9">
        <v>1.5</v>
      </c>
      <c r="D11" s="9"/>
      <c r="F11" s="8" t="s">
        <v>58</v>
      </c>
      <c r="G11" s="9">
        <v>60</v>
      </c>
      <c r="H11" s="9" t="s">
        <v>140</v>
      </c>
      <c r="J11" s="8" t="s">
        <v>36</v>
      </c>
      <c r="K11" s="9" t="s">
        <v>25</v>
      </c>
      <c r="L11" s="9" t="s">
        <v>149</v>
      </c>
    </row>
    <row r="12" spans="1:12" ht="18" customHeight="1" x14ac:dyDescent="0.25">
      <c r="A12" s="8" t="s">
        <v>41</v>
      </c>
      <c r="B12" s="9" t="s">
        <v>47</v>
      </c>
      <c r="C12" s="9">
        <v>3</v>
      </c>
      <c r="D12" s="9"/>
      <c r="F12" s="8" t="s">
        <v>59</v>
      </c>
      <c r="G12" s="9">
        <v>60</v>
      </c>
      <c r="H12" s="9" t="s">
        <v>140</v>
      </c>
      <c r="J12" s="8" t="s">
        <v>36</v>
      </c>
      <c r="K12" s="9" t="s">
        <v>34</v>
      </c>
      <c r="L12" s="9" t="s">
        <v>149</v>
      </c>
    </row>
    <row r="13" spans="1:12" ht="18" customHeight="1" x14ac:dyDescent="0.25">
      <c r="A13" s="8" t="s">
        <v>3</v>
      </c>
      <c r="B13" s="9" t="s">
        <v>48</v>
      </c>
      <c r="C13" s="9">
        <v>4.5</v>
      </c>
      <c r="D13" s="9" t="s">
        <v>126</v>
      </c>
      <c r="F13" s="8" t="s">
        <v>60</v>
      </c>
      <c r="G13" s="9">
        <v>60</v>
      </c>
      <c r="H13" s="9" t="s">
        <v>140</v>
      </c>
      <c r="J13" s="8" t="s">
        <v>36</v>
      </c>
      <c r="K13" s="9" t="s">
        <v>26</v>
      </c>
      <c r="L13" s="9" t="s">
        <v>149</v>
      </c>
    </row>
    <row r="14" spans="1:12" ht="18" customHeight="1" x14ac:dyDescent="0.25">
      <c r="A14" s="8" t="s">
        <v>37</v>
      </c>
      <c r="B14" s="9" t="s">
        <v>108</v>
      </c>
      <c r="C14" s="9">
        <v>1</v>
      </c>
      <c r="D14" s="9" t="s">
        <v>127</v>
      </c>
      <c r="F14" s="8" t="s">
        <v>61</v>
      </c>
      <c r="G14" s="9">
        <v>60</v>
      </c>
      <c r="H14" s="9" t="s">
        <v>140</v>
      </c>
      <c r="J14" s="8" t="s">
        <v>36</v>
      </c>
      <c r="K14" s="9" t="s">
        <v>46</v>
      </c>
      <c r="L14" s="9" t="s">
        <v>149</v>
      </c>
    </row>
    <row r="15" spans="1:12" ht="18" customHeight="1" x14ac:dyDescent="0.25">
      <c r="A15" s="8" t="s">
        <v>5</v>
      </c>
      <c r="B15" s="9" t="s">
        <v>111</v>
      </c>
      <c r="C15" s="9">
        <v>5</v>
      </c>
      <c r="D15" s="9" t="s">
        <v>128</v>
      </c>
      <c r="F15" s="8" t="s">
        <v>62</v>
      </c>
      <c r="G15" s="9">
        <v>60</v>
      </c>
      <c r="H15" s="9" t="s">
        <v>140</v>
      </c>
      <c r="J15" s="8" t="s">
        <v>36</v>
      </c>
      <c r="K15" s="9" t="s">
        <v>47</v>
      </c>
      <c r="L15" s="9" t="s">
        <v>149</v>
      </c>
    </row>
    <row r="16" spans="1:12" ht="18" customHeight="1" x14ac:dyDescent="0.25">
      <c r="A16" s="8" t="s">
        <v>43</v>
      </c>
      <c r="B16" s="9" t="s">
        <v>112</v>
      </c>
      <c r="C16" s="9">
        <v>6</v>
      </c>
      <c r="D16" s="9" t="s">
        <v>129</v>
      </c>
      <c r="F16" s="8" t="s">
        <v>63</v>
      </c>
      <c r="G16" s="9">
        <v>60</v>
      </c>
      <c r="H16" s="9" t="s">
        <v>140</v>
      </c>
      <c r="J16" s="8" t="s">
        <v>36</v>
      </c>
      <c r="K16" s="9" t="s">
        <v>48</v>
      </c>
      <c r="L16" s="9" t="s">
        <v>149</v>
      </c>
    </row>
    <row r="17" spans="1:12" ht="18" customHeight="1" x14ac:dyDescent="0.25">
      <c r="A17" s="8" t="s">
        <v>44</v>
      </c>
      <c r="B17" s="9" t="s">
        <v>113</v>
      </c>
      <c r="C17" s="9">
        <v>9</v>
      </c>
      <c r="D17" s="9"/>
      <c r="F17" s="8" t="s">
        <v>64</v>
      </c>
      <c r="G17" s="9">
        <v>40</v>
      </c>
      <c r="H17" s="9" t="s">
        <v>140</v>
      </c>
      <c r="J17" s="8" t="s">
        <v>4</v>
      </c>
      <c r="K17" s="9" t="s">
        <v>33</v>
      </c>
      <c r="L17" s="9" t="s">
        <v>150</v>
      </c>
    </row>
    <row r="18" spans="1:12" ht="18" customHeight="1" x14ac:dyDescent="0.25">
      <c r="A18" s="8"/>
      <c r="B18" s="9"/>
      <c r="C18" s="9"/>
      <c r="D18" s="9"/>
      <c r="F18" s="8" t="s">
        <v>65</v>
      </c>
      <c r="G18" s="9">
        <v>40</v>
      </c>
      <c r="H18" s="9" t="s">
        <v>140</v>
      </c>
      <c r="J18" s="8" t="s">
        <v>4</v>
      </c>
      <c r="K18" s="9" t="s">
        <v>25</v>
      </c>
      <c r="L18" s="9" t="s">
        <v>150</v>
      </c>
    </row>
    <row r="19" spans="1:12" ht="18" customHeight="1" x14ac:dyDescent="0.25">
      <c r="A19" s="8"/>
      <c r="B19" s="9"/>
      <c r="C19" s="9"/>
      <c r="D19" s="9" t="s">
        <v>171</v>
      </c>
      <c r="F19" s="8" t="s">
        <v>66</v>
      </c>
      <c r="G19" s="9">
        <v>40</v>
      </c>
      <c r="H19" s="9" t="s">
        <v>140</v>
      </c>
      <c r="J19" s="8" t="s">
        <v>4</v>
      </c>
      <c r="K19" s="9" t="s">
        <v>34</v>
      </c>
      <c r="L19" s="9" t="s">
        <v>150</v>
      </c>
    </row>
    <row r="20" spans="1:12" ht="18" customHeight="1" x14ac:dyDescent="0.25">
      <c r="A20" s="8"/>
      <c r="B20" s="9"/>
      <c r="C20" s="9"/>
      <c r="D20" s="9" t="s">
        <v>172</v>
      </c>
      <c r="F20" s="8" t="s">
        <v>67</v>
      </c>
      <c r="G20" s="9">
        <v>40</v>
      </c>
      <c r="H20" s="9" t="s">
        <v>140</v>
      </c>
      <c r="J20" s="8" t="s">
        <v>4</v>
      </c>
      <c r="K20" s="9" t="s">
        <v>26</v>
      </c>
      <c r="L20" s="9" t="s">
        <v>150</v>
      </c>
    </row>
    <row r="21" spans="1:12" ht="18" customHeight="1" x14ac:dyDescent="0.25">
      <c r="A21" s="8"/>
      <c r="B21" s="9"/>
      <c r="C21" s="9"/>
      <c r="D21" s="9" t="s">
        <v>170</v>
      </c>
      <c r="F21" s="8" t="s">
        <v>68</v>
      </c>
      <c r="G21" s="9">
        <v>40</v>
      </c>
      <c r="H21" s="9" t="s">
        <v>140</v>
      </c>
      <c r="J21" s="8" t="s">
        <v>4</v>
      </c>
      <c r="K21" s="9" t="s">
        <v>46</v>
      </c>
      <c r="L21" s="9" t="s">
        <v>150</v>
      </c>
    </row>
    <row r="22" spans="1:12" ht="18" customHeight="1" x14ac:dyDescent="0.25">
      <c r="A22" s="8"/>
      <c r="B22" s="9"/>
      <c r="C22" s="9"/>
      <c r="D22" s="9" t="s">
        <v>173</v>
      </c>
      <c r="F22" s="8" t="s">
        <v>69</v>
      </c>
      <c r="G22" s="9">
        <v>40</v>
      </c>
      <c r="H22" s="9" t="s">
        <v>140</v>
      </c>
      <c r="J22" s="8" t="s">
        <v>4</v>
      </c>
      <c r="K22" s="9" t="s">
        <v>47</v>
      </c>
      <c r="L22" s="9" t="s">
        <v>150</v>
      </c>
    </row>
    <row r="23" spans="1:12" ht="18" customHeight="1" x14ac:dyDescent="0.25">
      <c r="A23" s="8"/>
      <c r="B23" s="9"/>
      <c r="C23" s="9"/>
      <c r="D23" s="9" t="s">
        <v>176</v>
      </c>
      <c r="F23" s="8" t="s">
        <v>70</v>
      </c>
      <c r="G23" s="9">
        <v>40</v>
      </c>
      <c r="H23" s="9" t="s">
        <v>140</v>
      </c>
      <c r="J23" s="8" t="s">
        <v>4</v>
      </c>
      <c r="K23" s="9" t="s">
        <v>48</v>
      </c>
      <c r="L23" s="9" t="s">
        <v>150</v>
      </c>
    </row>
    <row r="24" spans="1:12" ht="18" customHeight="1" x14ac:dyDescent="0.25">
      <c r="A24" s="8"/>
      <c r="B24" s="9"/>
      <c r="C24" s="9"/>
      <c r="D24" s="9" t="s">
        <v>174</v>
      </c>
      <c r="F24" s="8" t="s">
        <v>71</v>
      </c>
      <c r="G24" s="9">
        <v>200</v>
      </c>
      <c r="H24" s="9" t="s">
        <v>140</v>
      </c>
      <c r="J24" s="8" t="s">
        <v>3</v>
      </c>
      <c r="K24" s="9" t="s">
        <v>33</v>
      </c>
      <c r="L24" s="9" t="s">
        <v>151</v>
      </c>
    </row>
    <row r="25" spans="1:12" ht="18" customHeight="1" x14ac:dyDescent="0.25">
      <c r="A25" s="8"/>
      <c r="B25" s="9"/>
      <c r="C25" s="9"/>
      <c r="D25" s="9"/>
      <c r="F25" s="8" t="s">
        <v>72</v>
      </c>
      <c r="G25" s="9">
        <v>200</v>
      </c>
      <c r="H25" s="9" t="s">
        <v>140</v>
      </c>
      <c r="J25" s="8" t="s">
        <v>3</v>
      </c>
      <c r="K25" s="9" t="s">
        <v>25</v>
      </c>
      <c r="L25" s="9" t="s">
        <v>151</v>
      </c>
    </row>
    <row r="26" spans="1:12" ht="18" customHeight="1" x14ac:dyDescent="0.25">
      <c r="A26" s="8"/>
      <c r="B26" s="9"/>
      <c r="C26" s="9"/>
      <c r="D26" s="9"/>
      <c r="F26" s="8" t="s">
        <v>73</v>
      </c>
      <c r="G26" s="9">
        <v>200</v>
      </c>
      <c r="H26" s="9" t="s">
        <v>140</v>
      </c>
      <c r="J26" s="8" t="s">
        <v>3</v>
      </c>
      <c r="K26" s="9" t="s">
        <v>34</v>
      </c>
      <c r="L26" s="9" t="s">
        <v>151</v>
      </c>
    </row>
    <row r="27" spans="1:12" ht="18" customHeight="1" x14ac:dyDescent="0.25">
      <c r="A27" s="8"/>
      <c r="B27" s="9"/>
      <c r="C27" s="9"/>
      <c r="D27" s="9"/>
      <c r="F27" s="8" t="s">
        <v>74</v>
      </c>
      <c r="G27" s="9">
        <v>45</v>
      </c>
      <c r="H27" s="9" t="s">
        <v>142</v>
      </c>
      <c r="J27" s="8" t="s">
        <v>2</v>
      </c>
      <c r="K27" s="9" t="s">
        <v>25</v>
      </c>
      <c r="L27" s="9" t="s">
        <v>152</v>
      </c>
    </row>
    <row r="28" spans="1:12" x14ac:dyDescent="0.25">
      <c r="A28" s="8"/>
      <c r="B28" s="9"/>
      <c r="C28" s="9"/>
      <c r="D28" s="9"/>
      <c r="F28" s="8" t="s">
        <v>75</v>
      </c>
      <c r="G28" s="9">
        <v>45</v>
      </c>
      <c r="H28" s="9" t="s">
        <v>142</v>
      </c>
      <c r="J28" s="8" t="s">
        <v>2</v>
      </c>
      <c r="K28" s="9" t="s">
        <v>34</v>
      </c>
      <c r="L28" s="9" t="s">
        <v>152</v>
      </c>
    </row>
    <row r="29" spans="1:12" x14ac:dyDescent="0.25">
      <c r="F29" s="8" t="s">
        <v>76</v>
      </c>
      <c r="G29" s="9">
        <v>45</v>
      </c>
      <c r="H29" s="9" t="s">
        <v>142</v>
      </c>
      <c r="J29" s="8" t="s">
        <v>2</v>
      </c>
      <c r="K29" s="9" t="s">
        <v>26</v>
      </c>
      <c r="L29" s="9" t="s">
        <v>152</v>
      </c>
    </row>
    <row r="30" spans="1:12" ht="17.25" x14ac:dyDescent="0.25">
      <c r="F30" s="8" t="s">
        <v>77</v>
      </c>
      <c r="G30" s="9">
        <v>65</v>
      </c>
      <c r="H30" s="9" t="s">
        <v>142</v>
      </c>
      <c r="J30" s="8" t="s">
        <v>2</v>
      </c>
      <c r="K30" s="9" t="s">
        <v>46</v>
      </c>
      <c r="L30" s="9" t="s">
        <v>152</v>
      </c>
    </row>
    <row r="31" spans="1:12" ht="17.25" x14ac:dyDescent="0.25">
      <c r="F31" s="8" t="s">
        <v>78</v>
      </c>
      <c r="G31" s="9">
        <v>65</v>
      </c>
      <c r="H31" s="9" t="s">
        <v>142</v>
      </c>
      <c r="J31" s="8" t="s">
        <v>2</v>
      </c>
      <c r="K31" s="9" t="s">
        <v>47</v>
      </c>
      <c r="L31" s="9" t="s">
        <v>152</v>
      </c>
    </row>
    <row r="32" spans="1:12" ht="17.25" x14ac:dyDescent="0.25">
      <c r="F32" s="8" t="s">
        <v>79</v>
      </c>
      <c r="G32" s="9">
        <v>65</v>
      </c>
      <c r="H32" s="9" t="s">
        <v>142</v>
      </c>
      <c r="J32" s="8" t="s">
        <v>2</v>
      </c>
      <c r="K32" s="9" t="s">
        <v>48</v>
      </c>
      <c r="L32" s="9" t="s">
        <v>152</v>
      </c>
    </row>
    <row r="33" spans="6:12" x14ac:dyDescent="0.25">
      <c r="F33" s="8" t="s">
        <v>80</v>
      </c>
      <c r="G33" s="9">
        <v>170</v>
      </c>
      <c r="H33" s="9" t="s">
        <v>141</v>
      </c>
      <c r="J33" s="8" t="s">
        <v>5</v>
      </c>
      <c r="K33" s="9" t="s">
        <v>25</v>
      </c>
      <c r="L33" s="9" t="s">
        <v>153</v>
      </c>
    </row>
    <row r="34" spans="6:12" x14ac:dyDescent="0.25">
      <c r="F34" s="8" t="s">
        <v>81</v>
      </c>
      <c r="G34" s="9">
        <v>60</v>
      </c>
      <c r="H34" s="9" t="s">
        <v>142</v>
      </c>
      <c r="J34" s="8" t="s">
        <v>37</v>
      </c>
      <c r="K34" s="9" t="s">
        <v>25</v>
      </c>
      <c r="L34" s="9" t="s">
        <v>154</v>
      </c>
    </row>
    <row r="35" spans="6:12" x14ac:dyDescent="0.25">
      <c r="F35" s="8" t="s">
        <v>82</v>
      </c>
      <c r="G35" s="9">
        <v>60</v>
      </c>
      <c r="H35" s="9" t="s">
        <v>142</v>
      </c>
      <c r="J35" s="8" t="s">
        <v>37</v>
      </c>
      <c r="K35" s="9" t="s">
        <v>34</v>
      </c>
      <c r="L35" s="9" t="s">
        <v>154</v>
      </c>
    </row>
    <row r="36" spans="6:12" x14ac:dyDescent="0.25">
      <c r="F36" s="8" t="s">
        <v>83</v>
      </c>
      <c r="G36" s="9">
        <v>60</v>
      </c>
      <c r="H36" s="9" t="s">
        <v>142</v>
      </c>
      <c r="J36" s="8" t="s">
        <v>37</v>
      </c>
      <c r="K36" s="9" t="s">
        <v>26</v>
      </c>
      <c r="L36" s="9" t="s">
        <v>154</v>
      </c>
    </row>
    <row r="37" spans="6:12" ht="17.25" x14ac:dyDescent="0.25">
      <c r="F37" s="8" t="s">
        <v>84</v>
      </c>
      <c r="G37" s="9">
        <v>60</v>
      </c>
      <c r="H37" s="9" t="s">
        <v>142</v>
      </c>
      <c r="J37" s="8" t="s">
        <v>37</v>
      </c>
      <c r="K37" s="9" t="s">
        <v>46</v>
      </c>
      <c r="L37" s="9" t="s">
        <v>154</v>
      </c>
    </row>
    <row r="38" spans="6:12" ht="17.25" x14ac:dyDescent="0.25">
      <c r="F38" s="8" t="s">
        <v>85</v>
      </c>
      <c r="G38" s="9">
        <v>60</v>
      </c>
      <c r="H38" s="9" t="s">
        <v>142</v>
      </c>
      <c r="J38" s="8" t="s">
        <v>37</v>
      </c>
      <c r="K38" s="9" t="s">
        <v>47</v>
      </c>
      <c r="L38" s="9" t="s">
        <v>154</v>
      </c>
    </row>
    <row r="39" spans="6:12" ht="17.25" x14ac:dyDescent="0.25">
      <c r="F39" s="8" t="s">
        <v>86</v>
      </c>
      <c r="G39" s="9">
        <v>60</v>
      </c>
      <c r="H39" s="9" t="s">
        <v>142</v>
      </c>
      <c r="J39" s="8" t="s">
        <v>37</v>
      </c>
      <c r="K39" s="9" t="s">
        <v>48</v>
      </c>
      <c r="L39" s="9" t="s">
        <v>154</v>
      </c>
    </row>
    <row r="40" spans="6:12" x14ac:dyDescent="0.25">
      <c r="F40" s="8" t="s">
        <v>87</v>
      </c>
      <c r="G40" s="9">
        <v>170</v>
      </c>
      <c r="H40" s="9" t="s">
        <v>141</v>
      </c>
      <c r="J40" s="8" t="s">
        <v>38</v>
      </c>
      <c r="K40" s="9" t="s">
        <v>25</v>
      </c>
      <c r="L40" s="9" t="s">
        <v>155</v>
      </c>
    </row>
    <row r="41" spans="6:12" x14ac:dyDescent="0.25">
      <c r="F41" s="8" t="s">
        <v>88</v>
      </c>
      <c r="G41" s="9">
        <v>150</v>
      </c>
      <c r="H41" s="9" t="s">
        <v>141</v>
      </c>
      <c r="J41" s="8" t="s">
        <v>39</v>
      </c>
      <c r="K41" s="9" t="s">
        <v>34</v>
      </c>
      <c r="L41" s="9" t="s">
        <v>156</v>
      </c>
    </row>
    <row r="42" spans="6:12" x14ac:dyDescent="0.25">
      <c r="F42" s="8" t="s">
        <v>89</v>
      </c>
      <c r="G42" s="9">
        <v>150</v>
      </c>
      <c r="H42" s="9" t="s">
        <v>141</v>
      </c>
      <c r="J42" s="8" t="s">
        <v>39</v>
      </c>
      <c r="K42" s="9" t="s">
        <v>26</v>
      </c>
      <c r="L42" s="9" t="s">
        <v>156</v>
      </c>
    </row>
    <row r="43" spans="6:12" ht="17.25" x14ac:dyDescent="0.25">
      <c r="F43" s="8" t="s">
        <v>90</v>
      </c>
      <c r="G43" s="9">
        <v>150</v>
      </c>
      <c r="H43" s="9" t="s">
        <v>141</v>
      </c>
      <c r="J43" s="8" t="s">
        <v>39</v>
      </c>
      <c r="K43" s="9" t="s">
        <v>46</v>
      </c>
      <c r="L43" s="9" t="s">
        <v>156</v>
      </c>
    </row>
    <row r="44" spans="6:12" x14ac:dyDescent="0.25">
      <c r="F44" s="8" t="s">
        <v>116</v>
      </c>
      <c r="G44" s="9">
        <v>150</v>
      </c>
      <c r="H44" s="9" t="s">
        <v>141</v>
      </c>
      <c r="J44" s="8" t="s">
        <v>39</v>
      </c>
      <c r="K44" s="9" t="s">
        <v>108</v>
      </c>
      <c r="L44" s="9" t="s">
        <v>156</v>
      </c>
    </row>
    <row r="45" spans="6:12" x14ac:dyDescent="0.25">
      <c r="F45" s="8" t="s">
        <v>106</v>
      </c>
      <c r="G45" s="9">
        <v>900</v>
      </c>
      <c r="H45" s="9" t="s">
        <v>139</v>
      </c>
      <c r="J45" s="8" t="s">
        <v>40</v>
      </c>
      <c r="K45" s="9" t="s">
        <v>107</v>
      </c>
      <c r="L45" s="9" t="s">
        <v>157</v>
      </c>
    </row>
    <row r="46" spans="6:12" x14ac:dyDescent="0.25">
      <c r="F46" s="8" t="s">
        <v>103</v>
      </c>
      <c r="G46" s="9">
        <v>900</v>
      </c>
      <c r="H46" s="9" t="s">
        <v>139</v>
      </c>
      <c r="J46" s="8" t="s">
        <v>40</v>
      </c>
      <c r="K46" s="9" t="s">
        <v>102</v>
      </c>
      <c r="L46" s="9" t="s">
        <v>157</v>
      </c>
    </row>
    <row r="47" spans="6:12" x14ac:dyDescent="0.25">
      <c r="F47" s="8" t="s">
        <v>109</v>
      </c>
      <c r="G47" s="9">
        <v>285</v>
      </c>
      <c r="H47" s="9" t="s">
        <v>139</v>
      </c>
      <c r="J47" s="8" t="s">
        <v>41</v>
      </c>
      <c r="K47" s="9" t="s">
        <v>105</v>
      </c>
      <c r="L47" s="9" t="s">
        <v>158</v>
      </c>
    </row>
    <row r="48" spans="6:12" x14ac:dyDescent="0.25">
      <c r="F48" s="8" t="s">
        <v>110</v>
      </c>
      <c r="G48" s="9">
        <v>285</v>
      </c>
      <c r="H48" s="9" t="s">
        <v>139</v>
      </c>
      <c r="J48" s="8" t="s">
        <v>41</v>
      </c>
      <c r="K48" s="2" t="s">
        <v>108</v>
      </c>
      <c r="L48" s="9" t="s">
        <v>158</v>
      </c>
    </row>
    <row r="49" spans="6:12" ht="17.25" x14ac:dyDescent="0.25">
      <c r="F49" s="8" t="s">
        <v>114</v>
      </c>
      <c r="G49" s="9">
        <v>130</v>
      </c>
      <c r="H49" s="9" t="s">
        <v>141</v>
      </c>
      <c r="J49" s="8" t="s">
        <v>42</v>
      </c>
      <c r="K49" s="9" t="s">
        <v>111</v>
      </c>
      <c r="L49" s="9" t="s">
        <v>159</v>
      </c>
    </row>
    <row r="50" spans="6:12" ht="17.25" x14ac:dyDescent="0.25">
      <c r="F50" s="8" t="s">
        <v>162</v>
      </c>
      <c r="G50" s="9">
        <v>130</v>
      </c>
      <c r="H50" s="9" t="s">
        <v>141</v>
      </c>
      <c r="J50" s="8" t="s">
        <v>42</v>
      </c>
      <c r="K50" s="9" t="s">
        <v>112</v>
      </c>
      <c r="L50" s="9" t="s">
        <v>159</v>
      </c>
    </row>
    <row r="51" spans="6:12" ht="17.25" x14ac:dyDescent="0.25">
      <c r="F51" s="8" t="s">
        <v>115</v>
      </c>
      <c r="G51" s="9">
        <v>130</v>
      </c>
      <c r="H51" s="9" t="s">
        <v>141</v>
      </c>
      <c r="J51" s="8" t="s">
        <v>42</v>
      </c>
      <c r="K51" s="9" t="s">
        <v>113</v>
      </c>
      <c r="L51" s="9" t="s">
        <v>159</v>
      </c>
    </row>
    <row r="52" spans="6:12" x14ac:dyDescent="0.25">
      <c r="F52" s="8" t="s">
        <v>104</v>
      </c>
      <c r="G52" s="9">
        <v>200</v>
      </c>
      <c r="H52" s="9" t="s">
        <v>139</v>
      </c>
      <c r="J52" s="8" t="s">
        <v>43</v>
      </c>
      <c r="K52" s="9" t="s">
        <v>105</v>
      </c>
      <c r="L52" s="9" t="s">
        <v>160</v>
      </c>
    </row>
    <row r="53" spans="6:12" x14ac:dyDescent="0.25">
      <c r="F53" s="8" t="s">
        <v>91</v>
      </c>
      <c r="G53" s="9">
        <v>16</v>
      </c>
      <c r="H53" s="9" t="s">
        <v>141</v>
      </c>
      <c r="J53" s="8" t="s">
        <v>44</v>
      </c>
      <c r="K53" s="9" t="s">
        <v>33</v>
      </c>
      <c r="L53" s="9" t="s">
        <v>161</v>
      </c>
    </row>
    <row r="54" spans="6:12" x14ac:dyDescent="0.25">
      <c r="F54" s="8" t="s">
        <v>92</v>
      </c>
      <c r="G54" s="9">
        <v>16</v>
      </c>
      <c r="H54" s="9" t="s">
        <v>141</v>
      </c>
      <c r="J54" s="8" t="s">
        <v>44</v>
      </c>
      <c r="K54" s="9" t="s">
        <v>25</v>
      </c>
      <c r="L54" s="9" t="s">
        <v>161</v>
      </c>
    </row>
    <row r="55" spans="6:12" x14ac:dyDescent="0.25">
      <c r="F55" s="8" t="s">
        <v>93</v>
      </c>
      <c r="G55" s="9">
        <v>16</v>
      </c>
      <c r="H55" s="9" t="s">
        <v>141</v>
      </c>
      <c r="J55" s="8" t="s">
        <v>44</v>
      </c>
      <c r="K55" s="9" t="s">
        <v>34</v>
      </c>
      <c r="L55" s="9" t="s">
        <v>161</v>
      </c>
    </row>
    <row r="56" spans="6:12" x14ac:dyDescent="0.25">
      <c r="F56" s="8" t="s">
        <v>94</v>
      </c>
      <c r="G56" s="9">
        <v>16</v>
      </c>
      <c r="H56" s="9" t="s">
        <v>141</v>
      </c>
      <c r="J56" s="8" t="s">
        <v>44</v>
      </c>
      <c r="K56" s="9" t="s">
        <v>26</v>
      </c>
      <c r="L56" s="9" t="s">
        <v>161</v>
      </c>
    </row>
    <row r="57" spans="6:12" ht="17.25" x14ac:dyDescent="0.25">
      <c r="F57" s="8" t="s">
        <v>95</v>
      </c>
      <c r="G57" s="9">
        <v>16</v>
      </c>
      <c r="H57" s="9" t="s">
        <v>141</v>
      </c>
      <c r="J57" s="8" t="s">
        <v>44</v>
      </c>
      <c r="K57" s="9" t="s">
        <v>46</v>
      </c>
      <c r="L57" s="9" t="s">
        <v>161</v>
      </c>
    </row>
    <row r="58" spans="6:12" ht="17.25" x14ac:dyDescent="0.25">
      <c r="F58" s="8" t="s">
        <v>96</v>
      </c>
      <c r="G58" s="9">
        <v>16</v>
      </c>
      <c r="H58" s="9" t="s">
        <v>141</v>
      </c>
      <c r="J58" s="8" t="s">
        <v>44</v>
      </c>
      <c r="K58" s="9" t="s">
        <v>47</v>
      </c>
      <c r="L58" s="9" t="s">
        <v>161</v>
      </c>
    </row>
    <row r="59" spans="6:12" ht="17.25" x14ac:dyDescent="0.25">
      <c r="F59" s="8" t="s">
        <v>97</v>
      </c>
      <c r="G59" s="9">
        <v>16</v>
      </c>
      <c r="H59" s="9" t="s">
        <v>141</v>
      </c>
      <c r="J59" s="8" t="s">
        <v>44</v>
      </c>
      <c r="K59" s="9" t="s">
        <v>48</v>
      </c>
      <c r="L59" s="9" t="s">
        <v>161</v>
      </c>
    </row>
    <row r="60" spans="6:12" x14ac:dyDescent="0.25">
      <c r="F60" s="8"/>
      <c r="G60" s="9"/>
      <c r="H60" s="9"/>
    </row>
    <row r="61" spans="6:12" x14ac:dyDescent="0.25">
      <c r="F61" s="8"/>
      <c r="G61" s="9"/>
      <c r="H61" s="9"/>
    </row>
    <row r="62" spans="6:12" x14ac:dyDescent="0.25">
      <c r="F62" s="8"/>
      <c r="G62" s="9"/>
      <c r="H62" s="9"/>
    </row>
    <row r="63" spans="6:12" x14ac:dyDescent="0.25">
      <c r="F63" s="8"/>
      <c r="G63" s="9"/>
      <c r="H63" s="9"/>
    </row>
    <row r="64" spans="6:12" x14ac:dyDescent="0.25">
      <c r="F64" s="8"/>
      <c r="G64" s="9"/>
      <c r="H64" s="9"/>
    </row>
    <row r="65" spans="6:8" x14ac:dyDescent="0.25">
      <c r="F65" s="8"/>
      <c r="G65" s="9"/>
      <c r="H65" s="9"/>
    </row>
    <row r="66" spans="6:8" x14ac:dyDescent="0.25">
      <c r="F66" s="8"/>
      <c r="G66" s="9"/>
      <c r="H66" s="9"/>
    </row>
    <row r="67" spans="6:8" x14ac:dyDescent="0.25">
      <c r="F67" s="8"/>
      <c r="G67" s="9"/>
      <c r="H67" s="9"/>
    </row>
    <row r="68" spans="6:8" x14ac:dyDescent="0.25">
      <c r="F68" s="8"/>
      <c r="G68" s="9"/>
      <c r="H68" s="9"/>
    </row>
    <row r="69" spans="6:8" x14ac:dyDescent="0.25">
      <c r="F69" s="8"/>
      <c r="G69" s="9"/>
      <c r="H69" s="9"/>
    </row>
    <row r="70" spans="6:8" x14ac:dyDescent="0.25">
      <c r="F70" s="8"/>
      <c r="G70" s="9"/>
      <c r="H70" s="9"/>
    </row>
    <row r="71" spans="6:8" x14ac:dyDescent="0.25">
      <c r="F71" s="8"/>
      <c r="G71" s="9"/>
      <c r="H71" s="9"/>
    </row>
    <row r="72" spans="6:8" x14ac:dyDescent="0.25">
      <c r="F72" s="8"/>
      <c r="G72" s="9"/>
      <c r="H72" s="9"/>
    </row>
    <row r="73" spans="6:8" x14ac:dyDescent="0.25">
      <c r="F73" s="8"/>
      <c r="G73" s="9"/>
      <c r="H73" s="9"/>
    </row>
    <row r="74" spans="6:8" x14ac:dyDescent="0.25">
      <c r="F74" s="8"/>
      <c r="G74" s="9"/>
      <c r="H74" s="9"/>
    </row>
    <row r="75" spans="6:8" x14ac:dyDescent="0.25">
      <c r="F75" s="8"/>
      <c r="G75" s="9"/>
      <c r="H75" s="9"/>
    </row>
    <row r="76" spans="6:8" x14ac:dyDescent="0.25">
      <c r="F76" s="8"/>
      <c r="G76" s="9"/>
      <c r="H76" s="9"/>
    </row>
  </sheetData>
  <sheetProtection selectLockedCells="1" selectUnlockedCells="1"/>
  <sortState ref="A4:A17">
    <sortCondition ref="A4"/>
  </sortState>
  <mergeCells count="3">
    <mergeCell ref="F1:G1"/>
    <mergeCell ref="A1:D1"/>
    <mergeCell ref="J1:L1"/>
  </mergeCells>
  <phoneticPr fontId="14"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0F59724343E44409709E3E0688EC116" ma:contentTypeVersion="15" ma:contentTypeDescription="Create a new document." ma:contentTypeScope="" ma:versionID="4594ab5461b67bd2ede681aed4ef0284">
  <xsd:schema xmlns:xsd="http://www.w3.org/2001/XMLSchema" xmlns:xs="http://www.w3.org/2001/XMLSchema" xmlns:p="http://schemas.microsoft.com/office/2006/metadata/properties" xmlns:ns2="013ef601-58df-40e9-a5ec-e66aed11625b" xmlns:ns3="821ab64e-2cd8-47f9-aa11-8cd9fa442d06" targetNamespace="http://schemas.microsoft.com/office/2006/metadata/properties" ma:root="true" ma:fieldsID="2792063783117bd0cb653b792abc3911" ns2:_="" ns3:_="">
    <xsd:import namespace="013ef601-58df-40e9-a5ec-e66aed11625b"/>
    <xsd:import namespace="821ab64e-2cd8-47f9-aa11-8cd9fa442d06"/>
    <xsd:element name="properties">
      <xsd:complexType>
        <xsd:sequence>
          <xsd:element name="documentManagement">
            <xsd:complexType>
              <xsd:all>
                <xsd:element ref="ns2:SharedWithUsers" minOccurs="0"/>
                <xsd:element ref="ns2:SharingHintHash"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3ef601-58df-40e9-a5ec-e66aed11625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21ab64e-2cd8-47f9-aa11-8cd9fa442d06"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C818DF-183D-4034-BF4A-4702930C988F}">
  <ds:schemaRefs>
    <ds:schemaRef ds:uri="http://schemas.microsoft.com/office/infopath/2007/PartnerControls"/>
    <ds:schemaRef ds:uri="http://purl.org/dc/elements/1.1/"/>
    <ds:schemaRef ds:uri="http://schemas.microsoft.com/office/2006/metadata/properties"/>
    <ds:schemaRef ds:uri="013ef601-58df-40e9-a5ec-e66aed11625b"/>
    <ds:schemaRef ds:uri="http://purl.org/dc/terms/"/>
    <ds:schemaRef ds:uri="http://schemas.openxmlformats.org/package/2006/metadata/core-properties"/>
    <ds:schemaRef ds:uri="http://schemas.microsoft.com/office/2006/documentManagement/types"/>
    <ds:schemaRef ds:uri="821ab64e-2cd8-47f9-aa11-8cd9fa442d06"/>
    <ds:schemaRef ds:uri="http://www.w3.org/XML/1998/namespace"/>
    <ds:schemaRef ds:uri="http://purl.org/dc/dcmitype/"/>
  </ds:schemaRefs>
</ds:datastoreItem>
</file>

<file path=customXml/itemProps2.xml><?xml version="1.0" encoding="utf-8"?>
<ds:datastoreItem xmlns:ds="http://schemas.openxmlformats.org/officeDocument/2006/customXml" ds:itemID="{B846D227-DB18-46D6-8CD4-E4C0D7D58210}">
  <ds:schemaRefs>
    <ds:schemaRef ds:uri="http://schemas.microsoft.com/sharepoint/v3/contenttype/forms"/>
  </ds:schemaRefs>
</ds:datastoreItem>
</file>

<file path=customXml/itemProps3.xml><?xml version="1.0" encoding="utf-8"?>
<ds:datastoreItem xmlns:ds="http://schemas.openxmlformats.org/officeDocument/2006/customXml" ds:itemID="{21640A16-7546-4D1F-A61A-C44C551ED9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3ef601-58df-40e9-a5ec-e66aed11625b"/>
    <ds:schemaRef ds:uri="821ab64e-2cd8-47f9-aa11-8cd9fa442d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RFQ Response Schedule</vt:lpstr>
      <vt:lpstr>Non Conforming response</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Butler</dc:creator>
  <cp:lastModifiedBy>Aubrey Thomas</cp:lastModifiedBy>
  <dcterms:created xsi:type="dcterms:W3CDTF">2019-08-08T02:28:40Z</dcterms:created>
  <dcterms:modified xsi:type="dcterms:W3CDTF">2021-04-27T06:00:00Z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0x010100A0F59724343E44409709E3E0688EC116</vt:lpwstr>
  </property>
</Properties>
</file>