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ZWSA\Strategy &amp; Programs\Charities\Round 5 2024-25\Program release\"/>
    </mc:Choice>
  </mc:AlternateContent>
  <xr:revisionPtr revIDLastSave="0" documentId="13_ncr:1_{F78C407D-4D7E-4961-8ED3-0B135FCD1C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im Form" sheetId="1" r:id="rId1"/>
    <sheet name="Tonnage Calculator" sheetId="3" r:id="rId2"/>
    <sheet name="Oversized Items Calculator" sheetId="5" r:id="rId3"/>
    <sheet name="List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5" l="1"/>
  <c r="C26" i="5"/>
  <c r="C25" i="5"/>
  <c r="C18" i="5"/>
  <c r="C19" i="5"/>
  <c r="C22" i="5"/>
  <c r="C24" i="5"/>
  <c r="C36" i="5"/>
  <c r="C28" i="5"/>
  <c r="C27" i="5"/>
  <c r="C37" i="5"/>
  <c r="C38" i="5"/>
  <c r="C39" i="5"/>
  <c r="C33" i="5"/>
  <c r="C34" i="5"/>
  <c r="C11" i="5"/>
  <c r="C12" i="5"/>
  <c r="C13" i="5"/>
  <c r="C35" i="5"/>
  <c r="C16" i="5"/>
  <c r="C14" i="5"/>
  <c r="C15" i="5"/>
  <c r="C20" i="5"/>
  <c r="C21" i="5"/>
  <c r="C23" i="5"/>
  <c r="C32" i="5"/>
  <c r="C30" i="5"/>
  <c r="C31" i="5"/>
  <c r="C17" i="5"/>
  <c r="D21" i="3" l="1"/>
  <c r="D20" i="3"/>
  <c r="D19" i="3"/>
  <c r="D17" i="3"/>
  <c r="D16" i="3"/>
  <c r="D15" i="3"/>
  <c r="D14" i="3"/>
  <c r="D13" i="3"/>
  <c r="D12" i="3"/>
  <c r="D11" i="3"/>
  <c r="D10" i="3"/>
  <c r="D9" i="3"/>
  <c r="D8" i="3"/>
  <c r="F44" i="1" l="1"/>
  <c r="F46" i="1"/>
  <c r="G46" i="1"/>
  <c r="F45" i="1"/>
  <c r="G68" i="1"/>
  <c r="H68" i="1"/>
  <c r="G67" i="1"/>
  <c r="G66" i="1"/>
  <c r="H66" i="1"/>
  <c r="C73" i="1" s="1"/>
  <c r="H46" i="1" l="1"/>
  <c r="H45" i="1"/>
  <c r="H44" i="1"/>
  <c r="G45" i="1"/>
  <c r="E72" i="1" s="1"/>
  <c r="G44" i="1"/>
  <c r="C72" i="1" s="1"/>
  <c r="I68" i="1"/>
  <c r="I67" i="1"/>
  <c r="I66" i="1"/>
  <c r="H67" i="1"/>
  <c r="E73" i="1" s="1"/>
  <c r="C74" i="1" l="1"/>
  <c r="E74" i="1"/>
</calcChain>
</file>

<file path=xl/sharedStrings.xml><?xml version="1.0" encoding="utf-8"?>
<sst xmlns="http://schemas.openxmlformats.org/spreadsheetml/2006/main" count="138" uniqueCount="111">
  <si>
    <t>Date of Waste Disposal</t>
  </si>
  <si>
    <t>Landfill to which waste is disposed</t>
  </si>
  <si>
    <t>Metro</t>
  </si>
  <si>
    <t>Regional</t>
  </si>
  <si>
    <t>Self-Haul</t>
  </si>
  <si>
    <t>Contractor-Haul</t>
  </si>
  <si>
    <t>TOTAL</t>
  </si>
  <si>
    <t>I am authorised to supply this information on behalf of the organisation and that the information provided is correct and accurate.</t>
  </si>
  <si>
    <t>Name:</t>
  </si>
  <si>
    <t>Position:</t>
  </si>
  <si>
    <t>Date:</t>
  </si>
  <si>
    <t>Unit</t>
  </si>
  <si>
    <t>Bin size</t>
  </si>
  <si>
    <t>Number of lifts</t>
  </si>
  <si>
    <t>240 L</t>
  </si>
  <si>
    <t>660 L</t>
  </si>
  <si>
    <t>1100 L</t>
  </si>
  <si>
    <r>
      <t>1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</si>
  <si>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1.5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</si>
  <si>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3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</si>
  <si>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4.5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</si>
  <si>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9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</si>
  <si>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23 M</t>
    </r>
    <r>
      <rPr>
        <vertAlign val="superscript"/>
        <sz val="11"/>
        <color theme="1"/>
        <rFont val="Calibri"/>
        <family val="2"/>
        <scheme val="minor"/>
      </rPr>
      <t>3</t>
    </r>
  </si>
  <si>
    <t>Tonnes</t>
  </si>
  <si>
    <t>L</t>
  </si>
  <si>
    <t>Others (please specify below)</t>
  </si>
  <si>
    <t>Charitable Recyclers Subsidy Program</t>
  </si>
  <si>
    <t>TONNAGE CALCULATOR</t>
  </si>
  <si>
    <t>Bin size examples</t>
  </si>
  <si>
    <t>Please enter information into yellow cells and tonnage will be calculated automatically.</t>
  </si>
  <si>
    <r>
      <t>Region</t>
    </r>
    <r>
      <rPr>
        <sz val="9"/>
        <color theme="1"/>
        <rFont val="Calibri"/>
        <family val="2"/>
        <scheme val="minor"/>
      </rPr>
      <t xml:space="preserve">                (select from drop-down list)</t>
    </r>
  </si>
  <si>
    <t>Collection Point</t>
  </si>
  <si>
    <t>Supporting evidence reference</t>
  </si>
  <si>
    <r>
      <t xml:space="preserve">Total cost of waste disposed                     </t>
    </r>
    <r>
      <rPr>
        <sz val="9"/>
        <color theme="1"/>
        <rFont val="Calibri"/>
        <family val="2"/>
        <scheme val="minor"/>
      </rPr>
      <t>(exc GST)</t>
    </r>
  </si>
  <si>
    <t>Total waste collected from METRO</t>
  </si>
  <si>
    <t>Total waste collected from REGIONAL</t>
  </si>
  <si>
    <t>WASTE DISPOSAL SUMMARY</t>
  </si>
  <si>
    <t>Contractor-haul</t>
  </si>
  <si>
    <t>Self-haul</t>
  </si>
  <si>
    <t>Instructions:</t>
  </si>
  <si>
    <t xml:space="preserve">Number of Drop Offs </t>
  </si>
  <si>
    <t xml:space="preserve">Name of Contractor </t>
  </si>
  <si>
    <t>Number of Lifts</t>
  </si>
  <si>
    <t>Total (tonnes)</t>
  </si>
  <si>
    <t>TABLE 1: SELF-HAUL</t>
  </si>
  <si>
    <t>TABLE 2: CONTRACTOR-HAUL</t>
  </si>
  <si>
    <t xml:space="preserve">Name of Organisation: </t>
  </si>
  <si>
    <r>
      <t xml:space="preserve">Weight of waste disposed          </t>
    </r>
    <r>
      <rPr>
        <sz val="9"/>
        <color theme="1"/>
        <rFont val="Calibri"/>
        <family val="2"/>
        <scheme val="minor"/>
      </rPr>
      <t>(converted to tonnes)</t>
    </r>
  </si>
  <si>
    <r>
      <t xml:space="preserve">Weight of waste disposed            </t>
    </r>
    <r>
      <rPr>
        <sz val="9"/>
        <color theme="1"/>
        <rFont val="Calibri"/>
        <family val="2"/>
        <scheme val="minor"/>
      </rPr>
      <t>(converted to tonnes)</t>
    </r>
  </si>
  <si>
    <r>
      <t xml:space="preserve">Volume of waste diposed </t>
    </r>
    <r>
      <rPr>
        <sz val="11"/>
        <color theme="1"/>
        <rFont val="Calibri"/>
        <family val="2"/>
        <scheme val="minor"/>
      </rPr>
      <t>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</si>
  <si>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</si>
  <si>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Skip bin - various sizes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</si>
  <si>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6 x 4 trailer without cage</t>
  </si>
  <si>
    <r>
      <t>Equivalent bin size = 1 m</t>
    </r>
    <r>
      <rPr>
        <vertAlign val="superscript"/>
        <sz val="11"/>
        <color theme="1"/>
        <rFont val="Calibri"/>
        <family val="2"/>
        <scheme val="minor"/>
      </rPr>
      <t>3</t>
    </r>
  </si>
  <si>
    <t>6 x 4 trailer with cage</t>
  </si>
  <si>
    <r>
      <t>Equivalent bin size = 2.5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</si>
  <si>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A conversion factor of </t>
    </r>
    <r>
      <rPr>
        <b/>
        <sz val="10"/>
        <color rgb="FFFF0000"/>
        <rFont val="Calibri"/>
        <family val="2"/>
        <scheme val="minor"/>
      </rPr>
      <t>0.125</t>
    </r>
    <r>
      <rPr>
        <sz val="10"/>
        <color theme="1"/>
        <rFont val="Calibri"/>
        <family val="2"/>
        <scheme val="minor"/>
      </rPr>
      <t xml:space="preserve"> is used in this calculator.</t>
    </r>
  </si>
  <si>
    <t>Trailer examples</t>
  </si>
  <si>
    <t>OVERSIZED ITEMS CALCULATOR</t>
  </si>
  <si>
    <t>Items</t>
  </si>
  <si>
    <t>Average Weight</t>
  </si>
  <si>
    <t>kg</t>
  </si>
  <si>
    <t>Bedside unit, cabinet or table</t>
  </si>
  <si>
    <t>Bookcase / Shelving Unit</t>
  </si>
  <si>
    <t>Cabinet (display &amp; kitchen), Bureau</t>
  </si>
  <si>
    <t>Chair, Kitchen, Dining or Wooden</t>
  </si>
  <si>
    <t>Chest-of-Drawers, Tallboy</t>
  </si>
  <si>
    <t>Small Desk, Computer Table</t>
  </si>
  <si>
    <t>Large Desk</t>
  </si>
  <si>
    <t xml:space="preserve">Dressing table </t>
  </si>
  <si>
    <t xml:space="preserve">Table small eg. Cane, coffee, occassional, nest of </t>
  </si>
  <si>
    <t>Table, large e.g. dining</t>
  </si>
  <si>
    <t>Table, medium e.g. kitchen</t>
  </si>
  <si>
    <t xml:space="preserve">Office Chair </t>
  </si>
  <si>
    <t xml:space="preserve">Office Desk </t>
  </si>
  <si>
    <t>2 seater sofa</t>
  </si>
  <si>
    <t>3 seater sofa</t>
  </si>
  <si>
    <t xml:space="preserve">Armchair </t>
  </si>
  <si>
    <t>Recliner</t>
  </si>
  <si>
    <t xml:space="preserve">Bed base, single wood / divan / folding / Z bed </t>
  </si>
  <si>
    <t xml:space="preserve">Bed base, double wood / divan / folding / Z bed </t>
  </si>
  <si>
    <t xml:space="preserve">Bed base, king-size wood, divan or double metal </t>
  </si>
  <si>
    <t>Cane chair, bookcase</t>
  </si>
  <si>
    <t>Chair, easy, fireside, lounge, rocking</t>
  </si>
  <si>
    <t xml:space="preserve">Chaise Lounge </t>
  </si>
  <si>
    <t xml:space="preserve">Mattress, single </t>
  </si>
  <si>
    <t xml:space="preserve">Mattress, double </t>
  </si>
  <si>
    <t xml:space="preserve">Mattress, king-size </t>
  </si>
  <si>
    <t>Children's high chair</t>
  </si>
  <si>
    <t>Children's pram</t>
  </si>
  <si>
    <t>Lounger</t>
  </si>
  <si>
    <t>tonne</t>
  </si>
  <si>
    <t>For Self-Haul Only</t>
  </si>
  <si>
    <t>Source: Funiture Reuse Network</t>
  </si>
  <si>
    <t>If items are charged per item instead of per load at disposal site, please refer to table below for average weight of common oversized items.</t>
  </si>
  <si>
    <r>
      <t xml:space="preserve">• Fill in </t>
    </r>
    <r>
      <rPr>
        <b/>
        <sz val="11"/>
        <rFont val="Calibri"/>
        <family val="2"/>
        <scheme val="minor"/>
      </rPr>
      <t xml:space="preserve">Table 1 </t>
    </r>
    <r>
      <rPr>
        <sz val="11"/>
        <rFont val="Calibri"/>
        <family val="2"/>
        <scheme val="minor"/>
      </rPr>
      <t>for</t>
    </r>
    <r>
      <rPr>
        <b/>
        <sz val="11"/>
        <rFont val="Calibri"/>
        <family val="2"/>
        <scheme val="minor"/>
      </rPr>
      <t xml:space="preserve"> Self-hauled</t>
    </r>
    <r>
      <rPr>
        <sz val="11"/>
        <rFont val="Calibri"/>
        <family val="2"/>
        <scheme val="minor"/>
      </rPr>
      <t xml:space="preserve"> waste and</t>
    </r>
    <r>
      <rPr>
        <b/>
        <sz val="11"/>
        <rFont val="Calibri"/>
        <family val="2"/>
        <scheme val="minor"/>
      </rPr>
      <t xml:space="preserve"> Table 2 </t>
    </r>
    <r>
      <rPr>
        <sz val="11"/>
        <rFont val="Calibri"/>
        <family val="2"/>
        <scheme val="minor"/>
      </rPr>
      <t>for</t>
    </r>
    <r>
      <rPr>
        <b/>
        <sz val="11"/>
        <rFont val="Calibri"/>
        <family val="2"/>
        <scheme val="minor"/>
      </rPr>
      <t xml:space="preserve"> Contractor-hauled</t>
    </r>
    <r>
      <rPr>
        <sz val="11"/>
        <rFont val="Calibri"/>
        <family val="2"/>
        <scheme val="minor"/>
      </rPr>
      <t xml:space="preserve"> waste. If both methods of waste disposal were used please complete both tables</t>
    </r>
  </si>
  <si>
    <t>• Complete the declaration below</t>
  </si>
  <si>
    <t xml:space="preserve">          CLAIM FORM</t>
  </si>
  <si>
    <t>Eligible items</t>
  </si>
  <si>
    <t>Non-eligible items</t>
  </si>
  <si>
    <r>
      <t>• If weight of disposed waste in 'tonne' is not readily available please provide waste volume in m</t>
    </r>
    <r>
      <rPr>
        <vertAlign val="superscript"/>
        <sz val="11"/>
        <rFont val="Calibri"/>
        <family val="2"/>
        <scheme val="minor"/>
      </rPr>
      <t xml:space="preserve">3 </t>
    </r>
    <r>
      <rPr>
        <sz val="11"/>
        <rFont val="Calibri"/>
        <family val="2"/>
        <scheme val="minor"/>
      </rPr>
      <t>and use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the </t>
    </r>
    <r>
      <rPr>
        <b/>
        <sz val="11"/>
        <color rgb="FFC00000"/>
        <rFont val="Calibri"/>
        <family val="2"/>
        <scheme val="minor"/>
      </rPr>
      <t>Tonnage Calculator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to convert to tonne</t>
    </r>
  </si>
  <si>
    <r>
      <t xml:space="preserve">• For self-hauled waste, if items are charged per item instead of per load at disposal site, please refer to </t>
    </r>
    <r>
      <rPr>
        <b/>
        <sz val="11"/>
        <color theme="8" tint="-0.249977111117893"/>
        <rFont val="Calibri"/>
        <family val="2"/>
        <scheme val="minor"/>
      </rPr>
      <t>Oversized Items Calculator</t>
    </r>
    <r>
      <rPr>
        <sz val="11"/>
        <rFont val="Calibri"/>
        <family val="2"/>
        <scheme val="minor"/>
      </rPr>
      <t>.</t>
    </r>
  </si>
  <si>
    <r>
      <t xml:space="preserve">• The </t>
    </r>
    <r>
      <rPr>
        <b/>
        <sz val="11"/>
        <rFont val="Calibri"/>
        <family val="2"/>
        <scheme val="minor"/>
      </rPr>
      <t xml:space="preserve">Waste Disposal Summary </t>
    </r>
    <r>
      <rPr>
        <sz val="11"/>
        <rFont val="Calibri"/>
        <family val="2"/>
        <scheme val="minor"/>
      </rPr>
      <t>will be automatically filled when information is provided to Table 1 and 2</t>
    </r>
  </si>
  <si>
    <r>
      <t xml:space="preserve">Period of Claim </t>
    </r>
    <r>
      <rPr>
        <sz val="14"/>
        <color theme="1"/>
        <rFont val="Calibri"/>
        <family val="2"/>
        <scheme val="minor"/>
      </rPr>
      <t>(please tick)</t>
    </r>
  </si>
  <si>
    <r>
      <t>Declaration</t>
    </r>
    <r>
      <rPr>
        <sz val="14"/>
        <color theme="1"/>
        <rFont val="Calibri"/>
        <family val="2"/>
        <scheme val="minor"/>
      </rPr>
      <t xml:space="preserve"> (please tick)</t>
    </r>
  </si>
  <si>
    <r>
      <rPr>
        <sz val="11"/>
        <color rgb="FFC00000"/>
        <rFont val="Wingdings"/>
        <charset val="2"/>
      </rPr>
      <t>û</t>
    </r>
    <r>
      <rPr>
        <sz val="11"/>
        <color rgb="FFC00000"/>
        <rFont val="Calibri"/>
        <family val="2"/>
      </rPr>
      <t xml:space="preserve"> </t>
    </r>
    <r>
      <rPr>
        <sz val="11"/>
        <color rgb="FFC00000"/>
        <rFont val="Calibri"/>
        <family val="2"/>
        <scheme val="minor"/>
      </rPr>
      <t>Material collected for recycling (e.g. paper &amp; cardboard, mattresses, other recyclables)</t>
    </r>
  </si>
  <si>
    <r>
      <rPr>
        <sz val="11"/>
        <color rgb="FFC00000"/>
        <rFont val="Wingdings"/>
        <charset val="2"/>
      </rPr>
      <t>û</t>
    </r>
    <r>
      <rPr>
        <sz val="11"/>
        <color rgb="FFC00000"/>
        <rFont val="Calibri"/>
        <family val="2"/>
      </rPr>
      <t xml:space="preserve"> </t>
    </r>
    <r>
      <rPr>
        <sz val="11"/>
        <color rgb="FFC00000"/>
        <rFont val="Calibri"/>
        <family val="2"/>
        <scheme val="minor"/>
      </rPr>
      <t>Material sent to alternative waste treatment (AWT)</t>
    </r>
  </si>
  <si>
    <t xml:space="preserve">         Charitable Recyclers Subsidy Program 2024-25</t>
  </si>
  <si>
    <t>July 2024 to December 2024</t>
  </si>
  <si>
    <t>January 2025 to June 2025</t>
  </si>
  <si>
    <r>
      <rPr>
        <sz val="11"/>
        <color rgb="FFC00000"/>
        <rFont val="Wingdings"/>
        <charset val="2"/>
      </rPr>
      <t>ü</t>
    </r>
    <r>
      <rPr>
        <sz val="11"/>
        <color rgb="FFC00000"/>
        <rFont val="Calibri"/>
        <family val="2"/>
      </rPr>
      <t xml:space="preserve"> Residual (or 'general') waste collected for landfill disposal from July 2024 - June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</si>
</sst>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9"/>
      <color theme="1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sz val="11"/>
      <color rgb="FFC00000"/>
      <name val="Calibri"/>
      <family val="2"/>
    </font>
    <font>
      <sz val="11"/>
      <color rgb="FFC00000"/>
      <name val="Wingdings"/>
      <charset val="2"/>
    </font>
    <font>
      <sz val="11"/>
      <color rgb="FFC00000"/>
      <name val="Calibri"/>
      <family val="2"/>
      <charset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6C9E8"/>
        <bgColor indexed="64"/>
      </patternFill>
    </fill>
    <fill>
      <patternFill patternType="solid">
        <fgColor rgb="FFB0D498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44">
    <xf numFmtId="0" fontId="0" fillId="0" borderId="0" xfId="0"/>
    <xf numFmtId="0" fontId="0" fillId="2" borderId="0" xfId="0" applyFill="1"/>
    <xf numFmtId="0" fontId="0" fillId="2" borderId="0" xfId="0" applyFont="1" applyFill="1" applyBorder="1"/>
    <xf numFmtId="0" fontId="4" fillId="2" borderId="0" xfId="0" applyFont="1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0" fillId="2" borderId="1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2" borderId="0" xfId="0" applyFont="1" applyFill="1"/>
    <xf numFmtId="0" fontId="1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0" fillId="2" borderId="1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0" fontId="0" fillId="0" borderId="18" xfId="0" applyFill="1" applyBorder="1"/>
    <xf numFmtId="0" fontId="0" fillId="0" borderId="19" xfId="0" applyFill="1" applyBorder="1"/>
    <xf numFmtId="0" fontId="0" fillId="6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1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left" vertical="center"/>
    </xf>
    <xf numFmtId="0" fontId="0" fillId="2" borderId="15" xfId="0" applyFill="1" applyBorder="1" applyAlignment="1"/>
    <xf numFmtId="0" fontId="0" fillId="2" borderId="1" xfId="0" applyFill="1" applyBorder="1" applyAlignment="1">
      <alignment horizontal="center"/>
    </xf>
    <xf numFmtId="0" fontId="0" fillId="7" borderId="1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4" fontId="0" fillId="6" borderId="1" xfId="1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44" fontId="0" fillId="0" borderId="16" xfId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4" fontId="0" fillId="2" borderId="12" xfId="1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left" vertical="center"/>
    </xf>
    <xf numFmtId="0" fontId="0" fillId="6" borderId="15" xfId="0" applyFont="1" applyFill="1" applyBorder="1" applyAlignment="1">
      <alignment horizontal="left" vertical="center"/>
    </xf>
    <xf numFmtId="0" fontId="0" fillId="6" borderId="12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44" fontId="0" fillId="0" borderId="21" xfId="1" applyFont="1" applyFill="1" applyBorder="1" applyAlignment="1">
      <alignment horizontal="center"/>
    </xf>
    <xf numFmtId="44" fontId="0" fillId="2" borderId="0" xfId="0" applyNumberFormat="1" applyFill="1" applyBorder="1" applyAlignment="1">
      <alignment horizontal="center"/>
    </xf>
    <xf numFmtId="164" fontId="1" fillId="7" borderId="1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9" xfId="0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0" fillId="7" borderId="0" xfId="0" applyFill="1"/>
    <xf numFmtId="0" fontId="25" fillId="2" borderId="0" xfId="3" applyFont="1" applyFill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18" fillId="2" borderId="0" xfId="0" applyFont="1" applyFill="1"/>
    <xf numFmtId="0" fontId="0" fillId="9" borderId="0" xfId="0" applyFont="1" applyFill="1" applyBorder="1"/>
    <xf numFmtId="0" fontId="4" fillId="9" borderId="0" xfId="0" applyFont="1" applyFill="1" applyBorder="1"/>
    <xf numFmtId="0" fontId="0" fillId="9" borderId="0" xfId="0" applyFont="1" applyFill="1"/>
    <xf numFmtId="0" fontId="20" fillId="9" borderId="0" xfId="0" applyFont="1" applyFill="1" applyBorder="1"/>
    <xf numFmtId="0" fontId="8" fillId="9" borderId="0" xfId="0" applyFont="1" applyFill="1" applyBorder="1"/>
    <xf numFmtId="0" fontId="26" fillId="9" borderId="0" xfId="0" applyFont="1" applyFill="1" applyBorder="1"/>
    <xf numFmtId="0" fontId="23" fillId="9" borderId="0" xfId="0" applyFont="1" applyFill="1" applyBorder="1"/>
    <xf numFmtId="0" fontId="28" fillId="9" borderId="0" xfId="0" applyFont="1" applyFill="1" applyBorder="1"/>
    <xf numFmtId="0" fontId="19" fillId="10" borderId="11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/>
    </xf>
    <xf numFmtId="164" fontId="19" fillId="10" borderId="1" xfId="1" applyNumberFormat="1" applyFont="1" applyFill="1" applyBorder="1" applyAlignment="1">
      <alignment horizontal="center"/>
    </xf>
    <xf numFmtId="0" fontId="0" fillId="2" borderId="9" xfId="0" applyFill="1" applyBorder="1"/>
    <xf numFmtId="0" fontId="14" fillId="2" borderId="5" xfId="0" applyFont="1" applyFill="1" applyBorder="1"/>
    <xf numFmtId="0" fontId="14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0" fontId="14" fillId="2" borderId="0" xfId="0" applyFont="1" applyFill="1" applyBorder="1" applyAlignment="1">
      <alignment vertical="center"/>
    </xf>
    <xf numFmtId="0" fontId="14" fillId="2" borderId="6" xfId="0" applyFont="1" applyFill="1" applyBorder="1"/>
    <xf numFmtId="0" fontId="19" fillId="2" borderId="5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9" fillId="11" borderId="1" xfId="0" applyFont="1" applyFill="1" applyBorder="1" applyAlignment="1">
      <alignment horizontal="center"/>
    </xf>
    <xf numFmtId="164" fontId="19" fillId="11" borderId="1" xfId="1" applyNumberFormat="1" applyFont="1" applyFill="1" applyBorder="1" applyAlignment="1">
      <alignment horizontal="center"/>
    </xf>
    <xf numFmtId="0" fontId="0" fillId="0" borderId="1" xfId="0" applyFont="1" applyFill="1" applyBorder="1"/>
    <xf numFmtId="0" fontId="2" fillId="2" borderId="1" xfId="0" applyFont="1" applyFill="1" applyBorder="1" applyAlignment="1">
      <alignment horizontal="left"/>
    </xf>
    <xf numFmtId="0" fontId="19" fillId="2" borderId="0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31" fillId="9" borderId="0" xfId="0" applyFont="1" applyFill="1" applyBorder="1"/>
    <xf numFmtId="0" fontId="32" fillId="9" borderId="0" xfId="0" applyFont="1" applyFill="1" applyBorder="1"/>
    <xf numFmtId="0" fontId="32" fillId="9" borderId="0" xfId="0" applyFont="1" applyFill="1"/>
    <xf numFmtId="0" fontId="33" fillId="9" borderId="0" xfId="0" applyFont="1" applyFill="1" applyBorder="1"/>
    <xf numFmtId="0" fontId="34" fillId="9" borderId="0" xfId="0" applyFont="1" applyFill="1" applyBorder="1"/>
    <xf numFmtId="0" fontId="19" fillId="11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0" fillId="7" borderId="11" xfId="0" applyFont="1" applyFill="1" applyBorder="1" applyAlignment="1">
      <alignment horizontal="left" vertical="center"/>
    </xf>
    <xf numFmtId="0" fontId="0" fillId="7" borderId="15" xfId="0" applyFont="1" applyFill="1" applyBorder="1" applyAlignment="1">
      <alignment horizontal="left" vertical="center"/>
    </xf>
    <xf numFmtId="0" fontId="19" fillId="10" borderId="11" xfId="0" applyFont="1" applyFill="1" applyBorder="1" applyAlignment="1">
      <alignment horizontal="left" vertical="center"/>
    </xf>
    <xf numFmtId="0" fontId="19" fillId="10" borderId="15" xfId="0" applyFont="1" applyFill="1" applyBorder="1" applyAlignment="1">
      <alignment horizontal="left" vertical="center"/>
    </xf>
    <xf numFmtId="0" fontId="0" fillId="6" borderId="11" xfId="0" applyFont="1" applyFill="1" applyBorder="1" applyAlignment="1">
      <alignment horizontal="left" vertical="center"/>
    </xf>
    <xf numFmtId="0" fontId="0" fillId="6" borderId="15" xfId="0" applyFont="1" applyFill="1" applyBorder="1" applyAlignment="1">
      <alignment horizontal="left" vertical="center"/>
    </xf>
    <xf numFmtId="0" fontId="0" fillId="6" borderId="12" xfId="0" applyFont="1" applyFill="1" applyBorder="1" applyAlignment="1">
      <alignment horizontal="left" vertical="center"/>
    </xf>
    <xf numFmtId="0" fontId="19" fillId="11" borderId="11" xfId="0" applyFont="1" applyFill="1" applyBorder="1" applyAlignment="1">
      <alignment horizontal="left" vertical="center"/>
    </xf>
    <xf numFmtId="0" fontId="19" fillId="11" borderId="15" xfId="0" applyFont="1" applyFill="1" applyBorder="1" applyAlignment="1">
      <alignment horizontal="left" vertical="center"/>
    </xf>
    <xf numFmtId="0" fontId="19" fillId="11" borderId="12" xfId="0" applyFont="1" applyFill="1" applyBorder="1" applyAlignment="1">
      <alignment horizontal="left" vertical="center"/>
    </xf>
    <xf numFmtId="0" fontId="19" fillId="1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6" fillId="2" borderId="0" xfId="2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37" fillId="9" borderId="0" xfId="0" applyFont="1" applyFill="1" applyBorder="1"/>
  </cellXfs>
  <cellStyles count="4">
    <cellStyle name="Currency" xfId="1" builtinId="4"/>
    <cellStyle name="Hyperlink" xfId="3" builtinId="8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B0D498"/>
      <color rgb="FFA6C9E8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jp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5" Type="http://schemas.openxmlformats.org/officeDocument/2006/relationships/image" Target="../media/image6.jp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5</xdr:row>
          <xdr:rowOff>57150</xdr:rowOff>
        </xdr:from>
        <xdr:to>
          <xdr:col>3</xdr:col>
          <xdr:colOff>819150</xdr:colOff>
          <xdr:row>5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6</xdr:row>
          <xdr:rowOff>47625</xdr:rowOff>
        </xdr:from>
        <xdr:to>
          <xdr:col>3</xdr:col>
          <xdr:colOff>819150</xdr:colOff>
          <xdr:row>6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76</xdr:row>
          <xdr:rowOff>9525</xdr:rowOff>
        </xdr:from>
        <xdr:to>
          <xdr:col>1</xdr:col>
          <xdr:colOff>714375</xdr:colOff>
          <xdr:row>76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514351</xdr:colOff>
      <xdr:row>0</xdr:row>
      <xdr:rowOff>152400</xdr:rowOff>
    </xdr:from>
    <xdr:to>
      <xdr:col>11</xdr:col>
      <xdr:colOff>99161</xdr:colOff>
      <xdr:row>2</xdr:row>
      <xdr:rowOff>333375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0151" y="152400"/>
          <a:ext cx="1213585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393510</xdr:colOff>
      <xdr:row>3</xdr:row>
      <xdr:rowOff>248628</xdr:rowOff>
    </xdr:from>
    <xdr:to>
      <xdr:col>12</xdr:col>
      <xdr:colOff>178607</xdr:colOff>
      <xdr:row>11</xdr:row>
      <xdr:rowOff>180240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5843" y="1010628"/>
          <a:ext cx="1626597" cy="1614362"/>
        </a:xfrm>
        <a:prstGeom prst="rect">
          <a:avLst/>
        </a:prstGeom>
      </xdr:spPr>
    </xdr:pic>
    <xdr:clientData/>
  </xdr:twoCellAnchor>
  <xdr:twoCellAnchor editAs="oneCell">
    <xdr:from>
      <xdr:col>7</xdr:col>
      <xdr:colOff>49824</xdr:colOff>
      <xdr:row>4</xdr:row>
      <xdr:rowOff>74412</xdr:rowOff>
    </xdr:from>
    <xdr:to>
      <xdr:col>9</xdr:col>
      <xdr:colOff>180243</xdr:colOff>
      <xdr:row>11</xdr:row>
      <xdr:rowOff>178314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9674" y="1172962"/>
          <a:ext cx="1349619" cy="1450102"/>
        </a:xfrm>
        <a:prstGeom prst="rect">
          <a:avLst/>
        </a:prstGeom>
      </xdr:spPr>
    </xdr:pic>
    <xdr:clientData/>
  </xdr:twoCellAnchor>
  <xdr:twoCellAnchor editAs="oneCell">
    <xdr:from>
      <xdr:col>4</xdr:col>
      <xdr:colOff>502625</xdr:colOff>
      <xdr:row>4</xdr:row>
      <xdr:rowOff>130683</xdr:rowOff>
    </xdr:from>
    <xdr:to>
      <xdr:col>6</xdr:col>
      <xdr:colOff>238857</xdr:colOff>
      <xdr:row>11</xdr:row>
      <xdr:rowOff>47379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23675" y="1229233"/>
          <a:ext cx="955432" cy="1262896"/>
        </a:xfrm>
        <a:prstGeom prst="rect">
          <a:avLst/>
        </a:prstGeom>
      </xdr:spPr>
    </xdr:pic>
    <xdr:clientData/>
  </xdr:twoCellAnchor>
  <xdr:twoCellAnchor editAs="oneCell">
    <xdr:from>
      <xdr:col>7</xdr:col>
      <xdr:colOff>569711</xdr:colOff>
      <xdr:row>12</xdr:row>
      <xdr:rowOff>70339</xdr:rowOff>
    </xdr:from>
    <xdr:to>
      <xdr:col>13</xdr:col>
      <xdr:colOff>0</xdr:colOff>
      <xdr:row>18</xdr:row>
      <xdr:rowOff>28331</xdr:rowOff>
    </xdr:to>
    <xdr:pic>
      <xdr:nvPicPr>
        <xdr:cNvPr id="10" name="Picture 9" descr="When Would You Need To Hire A Skip Bin?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27" b="17315"/>
        <a:stretch/>
      </xdr:blipFill>
      <xdr:spPr bwMode="auto">
        <a:xfrm>
          <a:off x="5719561" y="2737339"/>
          <a:ext cx="2910089" cy="1259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100379</xdr:colOff>
      <xdr:row>0</xdr:row>
      <xdr:rowOff>80597</xdr:rowOff>
    </xdr:from>
    <xdr:to>
      <xdr:col>12</xdr:col>
      <xdr:colOff>342167</xdr:colOff>
      <xdr:row>1</xdr:row>
      <xdr:rowOff>225506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079" y="80597"/>
          <a:ext cx="2070588" cy="430659"/>
        </a:xfrm>
        <a:prstGeom prst="rect">
          <a:avLst/>
        </a:prstGeom>
      </xdr:spPr>
    </xdr:pic>
    <xdr:clientData/>
  </xdr:twoCellAnchor>
  <xdr:twoCellAnchor editAs="oneCell">
    <xdr:from>
      <xdr:col>8</xdr:col>
      <xdr:colOff>101600</xdr:colOff>
      <xdr:row>18</xdr:row>
      <xdr:rowOff>190500</xdr:rowOff>
    </xdr:from>
    <xdr:to>
      <xdr:col>12</xdr:col>
      <xdr:colOff>425450</xdr:colOff>
      <xdr:row>25</xdr:row>
      <xdr:rowOff>171450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18" b="12312"/>
        <a:stretch/>
      </xdr:blipFill>
      <xdr:spPr>
        <a:xfrm>
          <a:off x="5861050" y="4159250"/>
          <a:ext cx="2762250" cy="1460500"/>
        </a:xfrm>
        <a:prstGeom prst="rect">
          <a:avLst/>
        </a:prstGeom>
      </xdr:spPr>
    </xdr:pic>
    <xdr:clientData/>
  </xdr:twoCellAnchor>
  <xdr:twoCellAnchor editAs="oneCell">
    <xdr:from>
      <xdr:col>8</xdr:col>
      <xdr:colOff>139700</xdr:colOff>
      <xdr:row>26</xdr:row>
      <xdr:rowOff>19050</xdr:rowOff>
    </xdr:from>
    <xdr:to>
      <xdr:col>12</xdr:col>
      <xdr:colOff>419100</xdr:colOff>
      <xdr:row>34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33" r="8465" b="13077"/>
        <a:stretch/>
      </xdr:blipFill>
      <xdr:spPr>
        <a:xfrm>
          <a:off x="5899150" y="5657850"/>
          <a:ext cx="2717800" cy="1739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444499</xdr:colOff>
      <xdr:row>0</xdr:row>
      <xdr:rowOff>39687</xdr:rowOff>
    </xdr:from>
    <xdr:to>
      <xdr:col>3</xdr:col>
      <xdr:colOff>150810</xdr:colOff>
      <xdr:row>1</xdr:row>
      <xdr:rowOff>214136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49" y="39687"/>
          <a:ext cx="658811" cy="460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ustainabilityexchange.ac.uk/measure-your-treasure-frn-average-furniture-weigh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5"/>
  <sheetViews>
    <sheetView tabSelected="1" zoomScale="115" zoomScaleNormal="115" workbookViewId="0">
      <selection activeCell="G18" sqref="G18"/>
    </sheetView>
  </sheetViews>
  <sheetFormatPr defaultColWidth="0" defaultRowHeight="15" zeroHeight="1"/>
  <cols>
    <col min="1" max="1" width="6.42578125" style="1" customWidth="1"/>
    <col min="2" max="2" width="14.7109375" style="1" customWidth="1"/>
    <col min="3" max="3" width="19.5703125" style="1" customWidth="1"/>
    <col min="4" max="4" width="13.85546875" style="1" customWidth="1"/>
    <col min="5" max="5" width="12.5703125" style="1" customWidth="1"/>
    <col min="6" max="6" width="12.42578125" style="1" bestFit="1" customWidth="1"/>
    <col min="7" max="7" width="15.42578125" style="1" customWidth="1"/>
    <col min="8" max="8" width="16.140625" style="1" customWidth="1"/>
    <col min="9" max="9" width="13.42578125" style="1" customWidth="1"/>
    <col min="10" max="10" width="12" style="1" bestFit="1" customWidth="1"/>
    <col min="11" max="11" width="12.42578125" style="1" customWidth="1"/>
    <col min="12" max="12" width="6" style="1" customWidth="1"/>
    <col min="13" max="13" width="6.7109375" style="1" hidden="1" customWidth="1"/>
    <col min="14" max="16384" width="1.28515625" style="1" hidden="1"/>
  </cols>
  <sheetData>
    <row r="1" spans="2:11"/>
    <row r="2" spans="2:11" ht="37.5" customHeight="1">
      <c r="B2" s="117" t="s">
        <v>107</v>
      </c>
      <c r="C2" s="117"/>
      <c r="D2" s="117"/>
      <c r="E2" s="117"/>
      <c r="F2" s="117"/>
      <c r="G2" s="117"/>
      <c r="H2" s="117"/>
      <c r="I2" s="117"/>
      <c r="J2" s="117"/>
      <c r="K2" s="39"/>
    </row>
    <row r="3" spans="2:11" ht="37.5" customHeight="1">
      <c r="B3" s="118" t="s">
        <v>97</v>
      </c>
      <c r="C3" s="118"/>
      <c r="D3" s="118"/>
      <c r="E3" s="118"/>
      <c r="F3" s="118"/>
      <c r="G3" s="118"/>
      <c r="H3" s="118"/>
      <c r="I3" s="118"/>
      <c r="J3" s="118"/>
    </row>
    <row r="4" spans="2:11"/>
    <row r="5" spans="2:11" ht="26.25" customHeight="1">
      <c r="B5" s="119" t="s">
        <v>46</v>
      </c>
      <c r="C5" s="120"/>
      <c r="D5" s="108"/>
      <c r="E5" s="108"/>
      <c r="F5" s="108"/>
      <c r="G5" s="108"/>
      <c r="H5" s="108"/>
      <c r="I5" s="6"/>
      <c r="J5" s="6"/>
      <c r="K5" s="7"/>
    </row>
    <row r="6" spans="2:11" ht="26.25" customHeight="1">
      <c r="B6" s="98" t="s">
        <v>103</v>
      </c>
      <c r="C6" s="107"/>
      <c r="D6" s="107"/>
      <c r="E6" s="96" t="s">
        <v>108</v>
      </c>
      <c r="F6" s="96"/>
      <c r="G6" s="107"/>
      <c r="H6" s="107"/>
      <c r="I6" s="9"/>
      <c r="J6" s="9"/>
      <c r="K6" s="10"/>
    </row>
    <row r="7" spans="2:11" ht="26.25" customHeight="1">
      <c r="B7" s="100"/>
      <c r="C7" s="109"/>
      <c r="D7" s="109"/>
      <c r="E7" s="101" t="s">
        <v>109</v>
      </c>
      <c r="F7" s="109"/>
      <c r="G7" s="109"/>
      <c r="H7" s="109"/>
      <c r="I7" s="5"/>
      <c r="J7" s="5"/>
      <c r="K7" s="89"/>
    </row>
    <row r="8" spans="2:11" ht="15" customHeight="1">
      <c r="B8" s="2"/>
      <c r="C8" s="9"/>
      <c r="D8" s="2"/>
      <c r="E8" s="2"/>
      <c r="F8" s="2"/>
      <c r="G8" s="3"/>
      <c r="H8" s="3"/>
    </row>
    <row r="9" spans="2:11" ht="15" customHeight="1">
      <c r="B9" s="78"/>
      <c r="C9" s="78"/>
      <c r="D9" s="78"/>
      <c r="E9" s="78"/>
      <c r="F9" s="78"/>
      <c r="G9" s="79"/>
      <c r="H9" s="79"/>
      <c r="I9" s="80"/>
      <c r="J9" s="80"/>
      <c r="K9" s="80"/>
    </row>
    <row r="10" spans="2:11" ht="15" customHeight="1">
      <c r="B10" s="81" t="s">
        <v>39</v>
      </c>
      <c r="C10" s="82"/>
      <c r="D10" s="82"/>
      <c r="E10" s="82"/>
      <c r="F10" s="82"/>
      <c r="G10" s="83"/>
      <c r="H10" s="83"/>
      <c r="I10" s="82"/>
      <c r="J10" s="82"/>
      <c r="K10" s="82"/>
    </row>
    <row r="11" spans="2:11" ht="18.75" customHeight="1">
      <c r="B11" s="82" t="s">
        <v>95</v>
      </c>
      <c r="C11" s="82"/>
      <c r="D11" s="82"/>
      <c r="E11" s="82"/>
      <c r="F11" s="82"/>
      <c r="G11" s="83"/>
      <c r="H11" s="83"/>
      <c r="I11" s="82"/>
      <c r="J11" s="82"/>
      <c r="K11" s="82"/>
    </row>
    <row r="12" spans="2:11" ht="18.75" customHeight="1">
      <c r="B12" s="82" t="s">
        <v>100</v>
      </c>
      <c r="C12" s="82"/>
      <c r="D12" s="82"/>
      <c r="E12" s="82"/>
      <c r="F12" s="82"/>
      <c r="G12" s="83"/>
      <c r="H12" s="83"/>
      <c r="I12" s="82"/>
      <c r="J12" s="82"/>
      <c r="K12" s="82"/>
    </row>
    <row r="13" spans="2:11" ht="18.75" customHeight="1">
      <c r="B13" s="82" t="s">
        <v>101</v>
      </c>
      <c r="C13" s="82"/>
      <c r="D13" s="82"/>
      <c r="E13" s="82"/>
      <c r="F13" s="82"/>
      <c r="G13" s="83"/>
      <c r="H13" s="83"/>
      <c r="I13" s="82"/>
      <c r="J13" s="82"/>
      <c r="K13" s="82"/>
    </row>
    <row r="14" spans="2:11" ht="18.75" customHeight="1">
      <c r="B14" s="82" t="s">
        <v>102</v>
      </c>
      <c r="C14" s="82"/>
      <c r="D14" s="82"/>
      <c r="E14" s="82"/>
      <c r="F14" s="82"/>
      <c r="G14" s="83"/>
      <c r="H14" s="83"/>
      <c r="I14" s="82"/>
      <c r="J14" s="82"/>
      <c r="K14" s="82"/>
    </row>
    <row r="15" spans="2:11" ht="18.75" customHeight="1">
      <c r="B15" s="82" t="s">
        <v>96</v>
      </c>
      <c r="C15" s="82"/>
      <c r="D15" s="82"/>
      <c r="E15" s="82"/>
      <c r="F15" s="82"/>
      <c r="G15" s="83"/>
      <c r="H15" s="83"/>
      <c r="I15" s="82"/>
      <c r="J15" s="82"/>
      <c r="K15" s="82"/>
    </row>
    <row r="16" spans="2:11" ht="18.75" customHeight="1">
      <c r="B16" s="84"/>
      <c r="C16" s="84"/>
      <c r="D16" s="84"/>
      <c r="E16" s="84"/>
      <c r="F16" s="84"/>
      <c r="G16" s="85"/>
      <c r="H16" s="85"/>
      <c r="I16" s="84"/>
      <c r="J16" s="84"/>
      <c r="K16" s="84"/>
    </row>
    <row r="17" spans="2:14" ht="18.75" customHeight="1">
      <c r="B17" s="110" t="s">
        <v>98</v>
      </c>
      <c r="C17" s="111"/>
      <c r="D17" s="112"/>
      <c r="E17" s="111"/>
      <c r="F17" s="113"/>
      <c r="G17" s="114"/>
      <c r="H17" s="85"/>
      <c r="I17" s="84"/>
      <c r="J17" s="84"/>
      <c r="K17" s="84"/>
    </row>
    <row r="18" spans="2:14" ht="18.75" customHeight="1">
      <c r="B18" s="143" t="s">
        <v>110</v>
      </c>
      <c r="C18" s="111"/>
      <c r="D18" s="111"/>
      <c r="E18" s="111"/>
      <c r="F18" s="113"/>
      <c r="G18" s="114"/>
      <c r="H18" s="85"/>
      <c r="I18" s="84"/>
      <c r="J18" s="84"/>
      <c r="K18" s="84"/>
    </row>
    <row r="19" spans="2:14" ht="18.75" customHeight="1">
      <c r="B19" s="111"/>
      <c r="C19" s="111"/>
      <c r="D19" s="111"/>
      <c r="E19" s="111"/>
      <c r="F19" s="113"/>
      <c r="G19" s="114"/>
      <c r="H19" s="85"/>
      <c r="I19" s="84"/>
      <c r="J19" s="84"/>
      <c r="K19" s="84"/>
    </row>
    <row r="20" spans="2:14" ht="18.75" customHeight="1">
      <c r="B20" s="110" t="s">
        <v>99</v>
      </c>
      <c r="C20" s="111"/>
      <c r="D20" s="111"/>
      <c r="E20" s="111"/>
      <c r="F20" s="113"/>
      <c r="G20" s="114"/>
      <c r="H20" s="85"/>
      <c r="I20" s="84"/>
      <c r="J20" s="84"/>
      <c r="K20" s="84"/>
    </row>
    <row r="21" spans="2:14" ht="18.75" customHeight="1">
      <c r="B21" s="111" t="s">
        <v>105</v>
      </c>
      <c r="C21" s="111"/>
      <c r="D21" s="111"/>
      <c r="E21" s="111"/>
      <c r="F21" s="113"/>
      <c r="G21" s="114"/>
      <c r="H21" s="85"/>
      <c r="I21" s="84"/>
      <c r="J21" s="84"/>
      <c r="K21" s="84"/>
    </row>
    <row r="22" spans="2:14" ht="18.75" customHeight="1">
      <c r="B22" s="111" t="s">
        <v>106</v>
      </c>
      <c r="C22" s="111"/>
      <c r="D22" s="111"/>
      <c r="E22" s="111"/>
      <c r="F22" s="113"/>
      <c r="G22" s="114"/>
      <c r="H22" s="85"/>
      <c r="I22" s="84"/>
      <c r="J22" s="84"/>
      <c r="K22" s="84"/>
    </row>
    <row r="23" spans="2:14" ht="18.75" customHeight="1">
      <c r="B23" s="113"/>
      <c r="C23" s="113"/>
      <c r="D23" s="113"/>
      <c r="E23" s="113"/>
      <c r="F23" s="113"/>
      <c r="G23" s="114"/>
      <c r="H23" s="85"/>
      <c r="I23" s="84"/>
      <c r="J23" s="84"/>
      <c r="K23" s="84"/>
    </row>
    <row r="24" spans="2:14" ht="13.5" customHeight="1">
      <c r="B24" s="2"/>
      <c r="C24" s="9"/>
      <c r="D24" s="2"/>
      <c r="E24" s="2"/>
      <c r="F24" s="2"/>
      <c r="G24" s="3"/>
      <c r="H24" s="3"/>
    </row>
    <row r="25" spans="2:14" ht="11.25" customHeight="1"/>
    <row r="26" spans="2:14" ht="22.5" customHeight="1">
      <c r="B26" s="115" t="s">
        <v>44</v>
      </c>
      <c r="C26" s="115"/>
      <c r="D26" s="115"/>
      <c r="E26" s="115"/>
      <c r="F26" s="115"/>
      <c r="G26" s="115"/>
      <c r="H26" s="115"/>
      <c r="I26" s="115"/>
      <c r="J26" s="115"/>
      <c r="K26" s="32"/>
      <c r="L26" s="32"/>
    </row>
    <row r="27" spans="2:14" ht="56.25" customHeight="1">
      <c r="B27" s="58" t="s">
        <v>30</v>
      </c>
      <c r="C27" s="58" t="s">
        <v>31</v>
      </c>
      <c r="D27" s="58" t="s">
        <v>40</v>
      </c>
      <c r="E27" s="62" t="s">
        <v>0</v>
      </c>
      <c r="F27" s="58" t="s">
        <v>49</v>
      </c>
      <c r="G27" s="58" t="s">
        <v>47</v>
      </c>
      <c r="H27" s="58" t="s">
        <v>33</v>
      </c>
      <c r="I27" s="57" t="s">
        <v>1</v>
      </c>
      <c r="J27" s="58" t="s">
        <v>32</v>
      </c>
      <c r="K27" s="9"/>
      <c r="L27" s="9"/>
      <c r="M27" s="9"/>
      <c r="N27" s="9"/>
    </row>
    <row r="28" spans="2:14">
      <c r="B28" s="4"/>
      <c r="C28" s="12"/>
      <c r="D28" s="12"/>
      <c r="E28" s="50"/>
      <c r="F28" s="46"/>
      <c r="G28" s="46"/>
      <c r="H28" s="53"/>
      <c r="I28" s="50"/>
      <c r="J28" s="46"/>
      <c r="K28" s="9"/>
      <c r="L28" s="9"/>
      <c r="M28" s="9"/>
      <c r="N28" s="9"/>
    </row>
    <row r="29" spans="2:14">
      <c r="B29" s="4"/>
      <c r="C29" s="12"/>
      <c r="D29" s="12"/>
      <c r="E29" s="50"/>
      <c r="F29" s="46"/>
      <c r="G29" s="46"/>
      <c r="H29" s="53"/>
      <c r="I29" s="50"/>
      <c r="J29" s="46"/>
      <c r="K29" s="9"/>
      <c r="L29" s="9"/>
      <c r="M29" s="9"/>
      <c r="N29" s="9"/>
    </row>
    <row r="30" spans="2:14">
      <c r="B30" s="4"/>
      <c r="C30" s="12"/>
      <c r="D30" s="12"/>
      <c r="E30" s="50"/>
      <c r="F30" s="46"/>
      <c r="G30" s="46"/>
      <c r="H30" s="53"/>
      <c r="I30" s="50"/>
      <c r="J30" s="46"/>
      <c r="K30" s="9"/>
      <c r="L30" s="9"/>
      <c r="M30" s="9"/>
      <c r="N30" s="9"/>
    </row>
    <row r="31" spans="2:14">
      <c r="B31" s="4"/>
      <c r="C31" s="12"/>
      <c r="D31" s="12"/>
      <c r="E31" s="50"/>
      <c r="F31" s="46"/>
      <c r="G31" s="46"/>
      <c r="H31" s="53"/>
      <c r="I31" s="50"/>
      <c r="J31" s="46"/>
      <c r="K31" s="9"/>
      <c r="L31" s="9"/>
      <c r="M31" s="9"/>
      <c r="N31" s="9"/>
    </row>
    <row r="32" spans="2:14">
      <c r="B32" s="4"/>
      <c r="C32" s="12"/>
      <c r="D32" s="12"/>
      <c r="E32" s="50"/>
      <c r="F32" s="46"/>
      <c r="G32" s="46"/>
      <c r="H32" s="53"/>
      <c r="I32" s="50"/>
      <c r="J32" s="46"/>
      <c r="K32" s="9"/>
      <c r="L32" s="9"/>
      <c r="M32" s="9"/>
      <c r="N32" s="9"/>
    </row>
    <row r="33" spans="2:14">
      <c r="B33" s="4"/>
      <c r="C33" s="12"/>
      <c r="D33" s="12"/>
      <c r="E33" s="50"/>
      <c r="F33" s="46"/>
      <c r="G33" s="46"/>
      <c r="H33" s="53"/>
      <c r="I33" s="50"/>
      <c r="J33" s="53"/>
      <c r="K33" s="9"/>
      <c r="L33" s="9"/>
      <c r="M33" s="9"/>
      <c r="N33" s="9"/>
    </row>
    <row r="34" spans="2:14">
      <c r="B34" s="4"/>
      <c r="C34" s="12"/>
      <c r="D34" s="12"/>
      <c r="E34" s="50"/>
      <c r="F34" s="46"/>
      <c r="G34" s="46"/>
      <c r="H34" s="53"/>
      <c r="I34" s="56"/>
      <c r="J34" s="53"/>
      <c r="K34" s="9"/>
      <c r="L34" s="9"/>
      <c r="M34" s="9"/>
      <c r="N34" s="9"/>
    </row>
    <row r="35" spans="2:14">
      <c r="B35" s="4"/>
      <c r="C35" s="12"/>
      <c r="D35" s="12"/>
      <c r="E35" s="50"/>
      <c r="F35" s="46"/>
      <c r="G35" s="46"/>
      <c r="H35" s="53"/>
      <c r="I35" s="56"/>
      <c r="J35" s="53"/>
    </row>
    <row r="36" spans="2:14">
      <c r="B36" s="4"/>
      <c r="C36" s="12"/>
      <c r="D36" s="12"/>
      <c r="E36" s="50"/>
      <c r="F36" s="46"/>
      <c r="G36" s="46"/>
      <c r="H36" s="53"/>
      <c r="I36" s="56"/>
      <c r="J36" s="53"/>
    </row>
    <row r="37" spans="2:14">
      <c r="B37" s="4"/>
      <c r="C37" s="12"/>
      <c r="D37" s="12"/>
      <c r="E37" s="50"/>
      <c r="F37" s="46"/>
      <c r="G37" s="46"/>
      <c r="H37" s="53"/>
      <c r="I37" s="56"/>
      <c r="J37" s="53"/>
    </row>
    <row r="38" spans="2:14">
      <c r="B38" s="4"/>
      <c r="C38" s="12"/>
      <c r="D38" s="12"/>
      <c r="E38" s="50"/>
      <c r="F38" s="46"/>
      <c r="G38" s="46"/>
      <c r="H38" s="53"/>
      <c r="I38" s="56"/>
      <c r="J38" s="53"/>
    </row>
    <row r="39" spans="2:14">
      <c r="B39" s="4"/>
      <c r="C39" s="12"/>
      <c r="D39" s="12"/>
      <c r="E39" s="50"/>
      <c r="F39" s="46"/>
      <c r="G39" s="46"/>
      <c r="H39" s="53"/>
      <c r="I39" s="56"/>
      <c r="J39" s="53"/>
    </row>
    <row r="40" spans="2:14">
      <c r="B40" s="4"/>
      <c r="C40" s="12"/>
      <c r="D40" s="12"/>
      <c r="E40" s="50"/>
      <c r="F40" s="46"/>
      <c r="G40" s="46"/>
      <c r="H40" s="53"/>
      <c r="I40" s="56"/>
      <c r="J40" s="53"/>
    </row>
    <row r="41" spans="2:14">
      <c r="B41" s="4"/>
      <c r="C41" s="12"/>
      <c r="D41" s="12"/>
      <c r="E41" s="50"/>
      <c r="F41" s="46"/>
      <c r="G41" s="46"/>
      <c r="H41" s="53"/>
      <c r="I41" s="56"/>
      <c r="J41" s="53"/>
    </row>
    <row r="42" spans="2:14">
      <c r="B42" s="4"/>
      <c r="C42" s="12"/>
      <c r="D42" s="12"/>
      <c r="E42" s="50"/>
      <c r="F42" s="46"/>
      <c r="G42" s="46"/>
      <c r="H42" s="53"/>
      <c r="I42" s="56"/>
      <c r="J42" s="46"/>
    </row>
    <row r="43" spans="2:14">
      <c r="B43" s="4"/>
      <c r="C43" s="12"/>
      <c r="D43" s="12"/>
      <c r="E43" s="50"/>
      <c r="F43" s="46"/>
      <c r="G43" s="46"/>
      <c r="H43" s="53"/>
      <c r="I43" s="46"/>
      <c r="J43" s="46"/>
    </row>
    <row r="44" spans="2:14">
      <c r="B44" s="125" t="s">
        <v>34</v>
      </c>
      <c r="C44" s="126"/>
      <c r="D44" s="126"/>
      <c r="E44" s="127"/>
      <c r="F44" s="55">
        <f>SUMIF($B$28:$B$43,"Metro",$F$28:$F$43)</f>
        <v>0</v>
      </c>
      <c r="G44" s="55">
        <f>SUMIF($B$28:$B$43,"Metro",$G$28:$G$43)</f>
        <v>0</v>
      </c>
      <c r="H44" s="51">
        <f>SUMIF($B$28:$B$43,"Metro",$H$28:$H$43)</f>
        <v>0</v>
      </c>
      <c r="I44" s="37"/>
      <c r="J44" s="54"/>
      <c r="K44" s="34"/>
    </row>
    <row r="45" spans="2:14">
      <c r="B45" s="38" t="s">
        <v>35</v>
      </c>
      <c r="C45" s="59"/>
      <c r="D45" s="60"/>
      <c r="E45" s="61"/>
      <c r="F45" s="55">
        <f>SUMIF($B$28:$B$43,"Regional",$F$28:$F$43)</f>
        <v>0</v>
      </c>
      <c r="G45" s="55">
        <f>SUMIF($B$28:$B$43,"Regional",$G$28:$G$43)</f>
        <v>0</v>
      </c>
      <c r="H45" s="51">
        <f>SUMIF($B$28:$B$43,"Regional",$H$28:$H$43)</f>
        <v>0</v>
      </c>
      <c r="I45" s="36"/>
      <c r="J45" s="64"/>
      <c r="K45" s="35"/>
    </row>
    <row r="46" spans="2:14" ht="18.75">
      <c r="B46" s="128" t="s">
        <v>6</v>
      </c>
      <c r="C46" s="129"/>
      <c r="D46" s="129"/>
      <c r="E46" s="130"/>
      <c r="F46" s="103">
        <f>SUM($F$28:$F$43)</f>
        <v>0</v>
      </c>
      <c r="G46" s="103">
        <f>SUM($G$28:$G$43)</f>
        <v>0</v>
      </c>
      <c r="H46" s="104">
        <f>SUM($H$28:$H$43)</f>
        <v>0</v>
      </c>
      <c r="I46" s="52"/>
      <c r="J46" s="65"/>
    </row>
    <row r="47" spans="2:14" ht="26.25" customHeight="1">
      <c r="H47" s="42"/>
    </row>
    <row r="48" spans="2:14" ht="22.5" customHeight="1">
      <c r="B48" s="131" t="s">
        <v>45</v>
      </c>
      <c r="C48" s="131"/>
      <c r="D48" s="131"/>
      <c r="E48" s="131"/>
      <c r="F48" s="131"/>
      <c r="G48" s="131"/>
      <c r="H48" s="131"/>
      <c r="I48" s="131"/>
      <c r="J48" s="131"/>
      <c r="K48" s="131"/>
    </row>
    <row r="49" spans="2:11" ht="56.25" customHeight="1">
      <c r="B49" s="43" t="s">
        <v>30</v>
      </c>
      <c r="C49" s="43" t="s">
        <v>41</v>
      </c>
      <c r="D49" s="63" t="s">
        <v>31</v>
      </c>
      <c r="E49" s="43" t="s">
        <v>42</v>
      </c>
      <c r="F49" s="48" t="s">
        <v>0</v>
      </c>
      <c r="G49" s="48" t="s">
        <v>49</v>
      </c>
      <c r="H49" s="48" t="s">
        <v>48</v>
      </c>
      <c r="I49" s="48" t="s">
        <v>33</v>
      </c>
      <c r="J49" s="48" t="s">
        <v>1</v>
      </c>
      <c r="K49" s="43" t="s">
        <v>32</v>
      </c>
    </row>
    <row r="50" spans="2:11" ht="15" customHeight="1">
      <c r="B50" s="4"/>
      <c r="C50" s="33"/>
      <c r="D50" s="49"/>
      <c r="E50" s="12"/>
      <c r="F50" s="49"/>
      <c r="G50" s="49"/>
      <c r="H50" s="49"/>
      <c r="I50" s="46"/>
      <c r="J50" s="46"/>
      <c r="K50" s="4"/>
    </row>
    <row r="51" spans="2:11" ht="15" customHeight="1">
      <c r="B51" s="4"/>
      <c r="C51" s="33"/>
      <c r="D51" s="49"/>
      <c r="E51" s="12"/>
      <c r="F51" s="49"/>
      <c r="G51" s="49"/>
      <c r="H51" s="49"/>
      <c r="I51" s="46"/>
      <c r="J51" s="46"/>
      <c r="K51" s="4"/>
    </row>
    <row r="52" spans="2:11">
      <c r="B52" s="4"/>
      <c r="C52" s="33"/>
      <c r="D52" s="49"/>
      <c r="E52" s="12"/>
      <c r="F52" s="49"/>
      <c r="G52" s="49"/>
      <c r="H52" s="49"/>
      <c r="I52" s="46"/>
      <c r="J52" s="46"/>
      <c r="K52" s="4"/>
    </row>
    <row r="53" spans="2:11">
      <c r="B53" s="4"/>
      <c r="C53" s="33"/>
      <c r="D53" s="49"/>
      <c r="E53" s="12"/>
      <c r="F53" s="49"/>
      <c r="G53" s="49"/>
      <c r="H53" s="49"/>
      <c r="I53" s="46"/>
      <c r="J53" s="46"/>
      <c r="K53" s="4"/>
    </row>
    <row r="54" spans="2:11">
      <c r="B54" s="4"/>
      <c r="C54" s="33"/>
      <c r="D54" s="49"/>
      <c r="E54" s="12"/>
      <c r="F54" s="49"/>
      <c r="G54" s="49"/>
      <c r="H54" s="49"/>
      <c r="I54" s="46"/>
      <c r="J54" s="46"/>
      <c r="K54" s="4"/>
    </row>
    <row r="55" spans="2:11">
      <c r="B55" s="4"/>
      <c r="C55" s="33"/>
      <c r="D55" s="49"/>
      <c r="E55" s="12"/>
      <c r="F55" s="49"/>
      <c r="G55" s="49"/>
      <c r="H55" s="49"/>
      <c r="I55" s="46"/>
      <c r="J55" s="46"/>
      <c r="K55" s="4"/>
    </row>
    <row r="56" spans="2:11">
      <c r="B56" s="4"/>
      <c r="C56" s="33"/>
      <c r="D56" s="49"/>
      <c r="E56" s="12"/>
      <c r="F56" s="49"/>
      <c r="G56" s="49"/>
      <c r="H56" s="49"/>
      <c r="I56" s="46"/>
      <c r="J56" s="46"/>
      <c r="K56" s="4"/>
    </row>
    <row r="57" spans="2:11">
      <c r="B57" s="4"/>
      <c r="C57" s="33"/>
      <c r="D57" s="49"/>
      <c r="E57" s="12"/>
      <c r="F57" s="49"/>
      <c r="G57" s="49"/>
      <c r="H57" s="49"/>
      <c r="I57" s="46"/>
      <c r="J57" s="46"/>
      <c r="K57" s="4"/>
    </row>
    <row r="58" spans="2:11">
      <c r="B58" s="4"/>
      <c r="C58" s="33"/>
      <c r="D58" s="49"/>
      <c r="E58" s="12"/>
      <c r="F58" s="49"/>
      <c r="G58" s="49"/>
      <c r="H58" s="49"/>
      <c r="I58" s="46"/>
      <c r="J58" s="46"/>
      <c r="K58" s="4"/>
    </row>
    <row r="59" spans="2:11">
      <c r="B59" s="4"/>
      <c r="C59" s="33"/>
      <c r="D59" s="49"/>
      <c r="E59" s="12"/>
      <c r="F59" s="49"/>
      <c r="G59" s="49"/>
      <c r="H59" s="49"/>
      <c r="I59" s="46"/>
      <c r="J59" s="46"/>
      <c r="K59" s="4"/>
    </row>
    <row r="60" spans="2:11">
      <c r="B60" s="4"/>
      <c r="C60" s="33"/>
      <c r="D60" s="49"/>
      <c r="E60" s="12"/>
      <c r="F60" s="49"/>
      <c r="G60" s="49"/>
      <c r="H60" s="49"/>
      <c r="I60" s="46"/>
      <c r="J60" s="46"/>
      <c r="K60" s="4"/>
    </row>
    <row r="61" spans="2:11">
      <c r="B61" s="4"/>
      <c r="C61" s="33"/>
      <c r="D61" s="49"/>
      <c r="E61" s="12"/>
      <c r="F61" s="49"/>
      <c r="G61" s="49"/>
      <c r="H61" s="49"/>
      <c r="I61" s="46"/>
      <c r="J61" s="46"/>
      <c r="K61" s="4"/>
    </row>
    <row r="62" spans="2:11">
      <c r="B62" s="4"/>
      <c r="C62" s="33"/>
      <c r="D62" s="49"/>
      <c r="E62" s="12"/>
      <c r="F62" s="49"/>
      <c r="G62" s="49"/>
      <c r="H62" s="49"/>
      <c r="I62" s="46"/>
      <c r="J62" s="46"/>
      <c r="K62" s="4"/>
    </row>
    <row r="63" spans="2:11">
      <c r="B63" s="4"/>
      <c r="C63" s="33"/>
      <c r="D63" s="49"/>
      <c r="E63" s="12"/>
      <c r="F63" s="49"/>
      <c r="G63" s="49"/>
      <c r="H63" s="49"/>
      <c r="I63" s="46"/>
      <c r="J63" s="46"/>
      <c r="K63" s="4"/>
    </row>
    <row r="64" spans="2:11">
      <c r="B64" s="4"/>
      <c r="C64" s="33"/>
      <c r="D64" s="49"/>
      <c r="E64" s="12"/>
      <c r="F64" s="49"/>
      <c r="G64" s="49"/>
      <c r="H64" s="49"/>
      <c r="I64" s="46"/>
      <c r="J64" s="46"/>
      <c r="K64" s="4"/>
    </row>
    <row r="65" spans="2:12">
      <c r="B65" s="4"/>
      <c r="C65" s="33"/>
      <c r="D65" s="49"/>
      <c r="E65" s="12"/>
      <c r="F65" s="49"/>
      <c r="G65" s="49"/>
      <c r="H65" s="49"/>
      <c r="I65" s="46"/>
      <c r="J65" s="46"/>
      <c r="K65" s="4"/>
    </row>
    <row r="66" spans="2:12">
      <c r="B66" s="121" t="s">
        <v>34</v>
      </c>
      <c r="C66" s="122"/>
      <c r="D66" s="122"/>
      <c r="E66" s="122"/>
      <c r="F66" s="122"/>
      <c r="G66" s="47">
        <f>SUMIF($B$50:$B$65,"Metro",$G$50:$G$65)</f>
        <v>0</v>
      </c>
      <c r="H66" s="47">
        <f>SUMIF($B$50:$B$65,"Metro",$H$50:$H$65)</f>
        <v>0</v>
      </c>
      <c r="I66" s="66">
        <f>SUMIF($B$50:$B$65,"Metro",$I$50:$I$65)</f>
        <v>0</v>
      </c>
    </row>
    <row r="67" spans="2:12">
      <c r="B67" s="121" t="s">
        <v>35</v>
      </c>
      <c r="C67" s="122"/>
      <c r="D67" s="122"/>
      <c r="E67" s="122"/>
      <c r="F67" s="122"/>
      <c r="G67" s="47">
        <f>SUMIF($B$50:$B$65,"Regional",$G$50:$G$65)</f>
        <v>0</v>
      </c>
      <c r="H67" s="47">
        <f>SUMIF($B$50:$B$65,"Regional",$H$50:$H$65)</f>
        <v>0</v>
      </c>
      <c r="I67" s="66">
        <f>SUMIF($B$50:$B$65,"Regional",$I$50:$I$65)</f>
        <v>0</v>
      </c>
    </row>
    <row r="68" spans="2:12" ht="18.75">
      <c r="B68" s="123" t="s">
        <v>6</v>
      </c>
      <c r="C68" s="124"/>
      <c r="D68" s="124"/>
      <c r="E68" s="124"/>
      <c r="F68" s="124"/>
      <c r="G68" s="86">
        <f>SUM($G$50:$G$65)</f>
        <v>0</v>
      </c>
      <c r="H68" s="87">
        <f>SUM($H$50:$H$65)</f>
        <v>0</v>
      </c>
      <c r="I68" s="88">
        <f>SUM($I$49:$I$65)</f>
        <v>0</v>
      </c>
    </row>
    <row r="69" spans="2:12" ht="26.25" customHeight="1"/>
    <row r="70" spans="2:12" ht="22.5" customHeight="1">
      <c r="B70" s="116" t="s">
        <v>36</v>
      </c>
      <c r="C70" s="116"/>
      <c r="D70" s="116"/>
      <c r="E70" s="116"/>
      <c r="F70" s="116"/>
      <c r="G70" s="116"/>
    </row>
    <row r="71" spans="2:12" ht="18.75" customHeight="1">
      <c r="B71" s="105"/>
      <c r="C71" s="133" t="s">
        <v>2</v>
      </c>
      <c r="D71" s="133"/>
      <c r="E71" s="133" t="s">
        <v>3</v>
      </c>
      <c r="F71" s="133"/>
      <c r="G71" s="133"/>
    </row>
    <row r="72" spans="2:12" ht="18.75" customHeight="1">
      <c r="B72" s="106" t="s">
        <v>38</v>
      </c>
      <c r="C72" s="134">
        <f>$G$44</f>
        <v>0</v>
      </c>
      <c r="D72" s="134"/>
      <c r="E72" s="132">
        <f>$G$45</f>
        <v>0</v>
      </c>
      <c r="F72" s="132"/>
      <c r="G72" s="132"/>
    </row>
    <row r="73" spans="2:12" ht="18.75" customHeight="1">
      <c r="B73" s="106" t="s">
        <v>37</v>
      </c>
      <c r="C73" s="134">
        <f>$H$66</f>
        <v>0</v>
      </c>
      <c r="D73" s="134"/>
      <c r="E73" s="132">
        <f>$H$67</f>
        <v>0</v>
      </c>
      <c r="F73" s="132"/>
      <c r="G73" s="132"/>
    </row>
    <row r="74" spans="2:12" ht="18.75" customHeight="1">
      <c r="B74" s="106" t="s">
        <v>43</v>
      </c>
      <c r="C74" s="134">
        <f>SUM(C72:D73)</f>
        <v>0</v>
      </c>
      <c r="D74" s="134"/>
      <c r="E74" s="132">
        <f>SUM(E72:G73)</f>
        <v>0</v>
      </c>
      <c r="F74" s="132"/>
      <c r="G74" s="132"/>
    </row>
    <row r="75" spans="2:12" ht="26.25" customHeight="1"/>
    <row r="76" spans="2:12" ht="18.75">
      <c r="B76" s="93" t="s">
        <v>104</v>
      </c>
      <c r="C76" s="94"/>
      <c r="D76" s="94"/>
      <c r="E76" s="94"/>
      <c r="F76" s="94"/>
      <c r="G76" s="94"/>
      <c r="H76" s="94"/>
      <c r="I76" s="94"/>
      <c r="J76" s="94"/>
      <c r="K76" s="95"/>
      <c r="L76" s="9"/>
    </row>
    <row r="77" spans="2:12" ht="18.75">
      <c r="B77" s="90"/>
      <c r="C77" s="92" t="s">
        <v>7</v>
      </c>
      <c r="D77" s="91"/>
      <c r="E77" s="91"/>
      <c r="F77" s="91"/>
      <c r="G77" s="91"/>
      <c r="H77" s="91"/>
      <c r="I77" s="91"/>
      <c r="J77" s="91"/>
      <c r="K77" s="97"/>
      <c r="L77" s="9"/>
    </row>
    <row r="78" spans="2:12" ht="18.75">
      <c r="B78" s="98" t="s">
        <v>8</v>
      </c>
      <c r="C78" s="96"/>
      <c r="D78" s="96"/>
      <c r="E78" s="96"/>
      <c r="F78" s="96"/>
      <c r="G78" s="96"/>
      <c r="H78" s="96"/>
      <c r="I78" s="96"/>
      <c r="J78" s="96"/>
      <c r="K78" s="99"/>
      <c r="L78" s="11"/>
    </row>
    <row r="79" spans="2:12" ht="18.75">
      <c r="B79" s="98" t="s">
        <v>9</v>
      </c>
      <c r="C79" s="96"/>
      <c r="D79" s="96"/>
      <c r="E79" s="96"/>
      <c r="F79" s="96"/>
      <c r="G79" s="96"/>
      <c r="H79" s="96"/>
      <c r="I79" s="96"/>
      <c r="J79" s="96"/>
      <c r="K79" s="99"/>
      <c r="L79" s="11"/>
    </row>
    <row r="80" spans="2:12" ht="18.75">
      <c r="B80" s="100" t="s">
        <v>10</v>
      </c>
      <c r="C80" s="101"/>
      <c r="D80" s="101"/>
      <c r="E80" s="101"/>
      <c r="F80" s="101"/>
      <c r="G80" s="101"/>
      <c r="H80" s="101"/>
      <c r="I80" s="101"/>
      <c r="J80" s="101"/>
      <c r="K80" s="102"/>
      <c r="L80" s="11"/>
    </row>
    <row r="81" spans="2:12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95" spans="2:12"/>
  </sheetData>
  <mergeCells count="19">
    <mergeCell ref="E72:G72"/>
    <mergeCell ref="E73:G73"/>
    <mergeCell ref="E74:G74"/>
    <mergeCell ref="C71:D71"/>
    <mergeCell ref="E71:G71"/>
    <mergeCell ref="C72:D72"/>
    <mergeCell ref="C73:D73"/>
    <mergeCell ref="C74:D74"/>
    <mergeCell ref="B26:J26"/>
    <mergeCell ref="B70:G70"/>
    <mergeCell ref="B2:J2"/>
    <mergeCell ref="B3:J3"/>
    <mergeCell ref="B5:C5"/>
    <mergeCell ref="B66:F66"/>
    <mergeCell ref="B68:F68"/>
    <mergeCell ref="B44:E44"/>
    <mergeCell ref="B46:E46"/>
    <mergeCell ref="B67:F67"/>
    <mergeCell ref="B48:K48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581025</xdr:colOff>
                    <xdr:row>5</xdr:row>
                    <xdr:rowOff>57150</xdr:rowOff>
                  </from>
                  <to>
                    <xdr:col>3</xdr:col>
                    <xdr:colOff>819150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581025</xdr:colOff>
                    <xdr:row>6</xdr:row>
                    <xdr:rowOff>47625</xdr:rowOff>
                  </from>
                  <to>
                    <xdr:col>3</xdr:col>
                    <xdr:colOff>819150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409575</xdr:colOff>
                    <xdr:row>76</xdr:row>
                    <xdr:rowOff>9525</xdr:rowOff>
                  </from>
                  <to>
                    <xdr:col>1</xdr:col>
                    <xdr:colOff>714375</xdr:colOff>
                    <xdr:row>76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List!$A$1:$A$2</xm:f>
          </x14:formula1>
          <xm:sqref>B28:B43 B50:B65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O35"/>
  <sheetViews>
    <sheetView zoomScaleNormal="100" workbookViewId="0">
      <selection activeCell="I1" sqref="I1"/>
    </sheetView>
  </sheetViews>
  <sheetFormatPr defaultColWidth="0" defaultRowHeight="15" zeroHeight="1"/>
  <cols>
    <col min="1" max="1" width="12" style="1" customWidth="1"/>
    <col min="2" max="2" width="10.28515625" style="1" customWidth="1"/>
    <col min="3" max="3" width="15" style="1" customWidth="1"/>
    <col min="4" max="4" width="12.42578125" style="1" customWidth="1"/>
    <col min="5" max="12" width="9.140625" style="1" customWidth="1"/>
    <col min="13" max="13" width="6.42578125" style="1" customWidth="1"/>
    <col min="14" max="15" width="0" style="1" hidden="1" customWidth="1"/>
    <col min="16" max="16384" width="9.140625" style="1" hidden="1"/>
  </cols>
  <sheetData>
    <row r="1" spans="1:12" ht="22.5" customHeight="1">
      <c r="A1" s="137" t="s">
        <v>26</v>
      </c>
      <c r="B1" s="137"/>
      <c r="C1" s="137"/>
      <c r="D1" s="137"/>
      <c r="E1" s="21"/>
      <c r="F1" s="21"/>
      <c r="G1" s="21"/>
      <c r="H1" s="21"/>
    </row>
    <row r="2" spans="1:12" ht="22.5" customHeight="1">
      <c r="A2" s="138" t="s">
        <v>27</v>
      </c>
      <c r="B2" s="138"/>
      <c r="C2" s="138"/>
      <c r="D2" s="138"/>
      <c r="E2" s="22"/>
      <c r="F2" s="22"/>
      <c r="G2" s="22"/>
      <c r="H2" s="22"/>
    </row>
    <row r="3" spans="1:12">
      <c r="F3" s="31" t="s">
        <v>28</v>
      </c>
    </row>
    <row r="4" spans="1:12" ht="26.25" customHeight="1">
      <c r="A4" s="135" t="s">
        <v>29</v>
      </c>
      <c r="B4" s="135"/>
      <c r="C4" s="135"/>
      <c r="D4" s="135"/>
      <c r="F4" s="16" t="s">
        <v>14</v>
      </c>
      <c r="G4" s="20"/>
      <c r="H4" s="136" t="s">
        <v>15</v>
      </c>
      <c r="I4" s="136"/>
      <c r="K4" s="136" t="s">
        <v>16</v>
      </c>
      <c r="L4" s="136"/>
    </row>
    <row r="5" spans="1:12" ht="13.5" customHeight="1">
      <c r="A5" s="135" t="s">
        <v>56</v>
      </c>
      <c r="B5" s="135"/>
      <c r="C5" s="135"/>
      <c r="D5" s="135"/>
    </row>
    <row r="6" spans="1:12"/>
    <row r="7" spans="1:12">
      <c r="A7" s="30" t="s">
        <v>12</v>
      </c>
      <c r="B7" s="30" t="s">
        <v>11</v>
      </c>
      <c r="C7" s="30" t="s">
        <v>13</v>
      </c>
      <c r="D7" s="30" t="s">
        <v>23</v>
      </c>
    </row>
    <row r="8" spans="1:12">
      <c r="A8" s="23">
        <v>240</v>
      </c>
      <c r="B8" s="14" t="s">
        <v>24</v>
      </c>
      <c r="C8" s="27"/>
      <c r="D8" s="18">
        <f>A8/1000*C8*0.125</f>
        <v>0</v>
      </c>
    </row>
    <row r="9" spans="1:12">
      <c r="A9" s="19">
        <v>660</v>
      </c>
      <c r="B9" s="13" t="s">
        <v>24</v>
      </c>
      <c r="C9" s="28"/>
      <c r="D9" s="25">
        <f>A9/1000*C9*0.125</f>
        <v>0</v>
      </c>
    </row>
    <row r="10" spans="1:12">
      <c r="A10" s="19">
        <v>1100</v>
      </c>
      <c r="B10" s="13" t="s">
        <v>24</v>
      </c>
      <c r="C10" s="28"/>
      <c r="D10" s="25">
        <f>A10/1000*C10*0.125</f>
        <v>0</v>
      </c>
    </row>
    <row r="11" spans="1:12" ht="17.25">
      <c r="A11" s="19">
        <v>1</v>
      </c>
      <c r="B11" s="13" t="s">
        <v>50</v>
      </c>
      <c r="C11" s="28"/>
      <c r="D11" s="25">
        <f t="shared" ref="D11:D17" si="0">A11*C11*0.125</f>
        <v>0</v>
      </c>
    </row>
    <row r="12" spans="1:12" ht="17.25">
      <c r="A12" s="19">
        <v>1.5</v>
      </c>
      <c r="B12" s="13" t="s">
        <v>50</v>
      </c>
      <c r="C12" s="28"/>
      <c r="D12" s="25">
        <f t="shared" si="0"/>
        <v>0</v>
      </c>
    </row>
    <row r="13" spans="1:12" ht="17.25">
      <c r="A13" s="19">
        <v>2.5</v>
      </c>
      <c r="B13" s="13" t="s">
        <v>50</v>
      </c>
      <c r="C13" s="28"/>
      <c r="D13" s="25">
        <f t="shared" si="0"/>
        <v>0</v>
      </c>
    </row>
    <row r="14" spans="1:12" ht="17.25">
      <c r="A14" s="19">
        <v>3</v>
      </c>
      <c r="B14" s="13" t="s">
        <v>50</v>
      </c>
      <c r="C14" s="28"/>
      <c r="D14" s="25">
        <f t="shared" si="0"/>
        <v>0</v>
      </c>
    </row>
    <row r="15" spans="1:12" ht="17.25">
      <c r="A15" s="19">
        <v>4.5</v>
      </c>
      <c r="B15" s="13" t="s">
        <v>50</v>
      </c>
      <c r="C15" s="28"/>
      <c r="D15" s="25">
        <f t="shared" si="0"/>
        <v>0</v>
      </c>
      <c r="F15" s="17" t="s">
        <v>51</v>
      </c>
    </row>
    <row r="16" spans="1:12" ht="17.25">
      <c r="A16" s="19">
        <v>9</v>
      </c>
      <c r="B16" s="13" t="s">
        <v>50</v>
      </c>
      <c r="C16" s="28"/>
      <c r="D16" s="25">
        <f t="shared" si="0"/>
        <v>0</v>
      </c>
    </row>
    <row r="17" spans="1:6" ht="17.25">
      <c r="A17" s="24">
        <v>23</v>
      </c>
      <c r="B17" s="26" t="s">
        <v>50</v>
      </c>
      <c r="C17" s="29"/>
      <c r="D17" s="15">
        <f t="shared" si="0"/>
        <v>0</v>
      </c>
    </row>
    <row r="18" spans="1:6">
      <c r="A18" s="44" t="s">
        <v>25</v>
      </c>
      <c r="B18" s="45"/>
      <c r="C18" s="41"/>
      <c r="D18" s="40"/>
    </row>
    <row r="19" spans="1:6" ht="17.25">
      <c r="A19" s="27"/>
      <c r="B19" s="14" t="s">
        <v>50</v>
      </c>
      <c r="C19" s="27"/>
      <c r="D19" s="18">
        <f>A19*C19*0.125</f>
        <v>0</v>
      </c>
    </row>
    <row r="20" spans="1:6" ht="18.75" customHeight="1">
      <c r="A20" s="28"/>
      <c r="B20" s="13" t="s">
        <v>50</v>
      </c>
      <c r="C20" s="28"/>
      <c r="D20" s="25">
        <f>A20*C20*0.125</f>
        <v>0</v>
      </c>
      <c r="F20" s="31" t="s">
        <v>57</v>
      </c>
    </row>
    <row r="21" spans="1:6" ht="17.25">
      <c r="A21" s="29"/>
      <c r="B21" s="26" t="s">
        <v>50</v>
      </c>
      <c r="C21" s="29"/>
      <c r="D21" s="15">
        <f>A21*C21*0.125</f>
        <v>0</v>
      </c>
    </row>
    <row r="22" spans="1:6">
      <c r="F22" s="17" t="s">
        <v>52</v>
      </c>
    </row>
    <row r="23" spans="1:6" ht="17.25">
      <c r="F23" s="1" t="s">
        <v>53</v>
      </c>
    </row>
    <row r="24" spans="1:6">
      <c r="E24"/>
    </row>
    <row r="25" spans="1:6"/>
    <row r="26" spans="1:6"/>
    <row r="27" spans="1:6"/>
    <row r="28" spans="1:6"/>
    <row r="29" spans="1:6"/>
    <row r="30" spans="1:6">
      <c r="F30" s="17" t="s">
        <v>54</v>
      </c>
    </row>
    <row r="31" spans="1:6" ht="17.25">
      <c r="F31" s="1" t="s">
        <v>55</v>
      </c>
    </row>
    <row r="32" spans="1:6" ht="18.75" customHeight="1"/>
    <row r="33"/>
    <row r="34"/>
    <row r="35"/>
  </sheetData>
  <dataConsolidate/>
  <mergeCells count="6">
    <mergeCell ref="A5:D5"/>
    <mergeCell ref="K4:L4"/>
    <mergeCell ref="A1:D1"/>
    <mergeCell ref="A2:D2"/>
    <mergeCell ref="A4:D4"/>
    <mergeCell ref="H4:I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1:XFA40"/>
  <sheetViews>
    <sheetView topLeftCell="A15" zoomScale="120" zoomScaleNormal="120" workbookViewId="0">
      <selection activeCell="A5" sqref="A5:D6"/>
    </sheetView>
  </sheetViews>
  <sheetFormatPr defaultColWidth="0" defaultRowHeight="15" customHeight="1" zeroHeight="1"/>
  <cols>
    <col min="1" max="1" width="44.5703125" style="1" customWidth="1"/>
    <col min="2" max="3" width="14.28515625" style="67" customWidth="1"/>
    <col min="4" max="4" width="2.28515625" style="1" customWidth="1"/>
    <col min="5" max="6" width="0" style="1" hidden="1" customWidth="1"/>
    <col min="7" max="13" width="0" style="1" hidden="1"/>
    <col min="14" max="16381" width="9.140625" style="1" hidden="1"/>
    <col min="16382" max="16382" width="15.7109375" style="1" hidden="1" customWidth="1"/>
    <col min="16383" max="16384" width="15.7109375" style="1" hidden="1"/>
  </cols>
  <sheetData>
    <row r="1" spans="1:4" ht="22.5" customHeight="1">
      <c r="A1" s="137" t="s">
        <v>26</v>
      </c>
      <c r="B1" s="137"/>
      <c r="C1" s="137"/>
    </row>
    <row r="2" spans="1:4" ht="21">
      <c r="A2" s="138" t="s">
        <v>58</v>
      </c>
      <c r="B2" s="138"/>
      <c r="C2" s="138"/>
    </row>
    <row r="3" spans="1:4">
      <c r="A3" s="141" t="s">
        <v>92</v>
      </c>
      <c r="B3" s="141"/>
      <c r="C3" s="141"/>
      <c r="D3" s="74"/>
    </row>
    <row r="4" spans="1:4">
      <c r="A4" s="73"/>
      <c r="B4" s="73"/>
      <c r="C4" s="73"/>
    </row>
    <row r="5" spans="1:4">
      <c r="A5" s="142" t="s">
        <v>94</v>
      </c>
      <c r="B5" s="142"/>
      <c r="C5" s="142"/>
      <c r="D5" s="142"/>
    </row>
    <row r="6" spans="1:4">
      <c r="A6" s="142"/>
      <c r="B6" s="142"/>
      <c r="C6" s="142"/>
      <c r="D6" s="142"/>
    </row>
    <row r="7" spans="1:4" s="77" customFormat="1" ht="12">
      <c r="A7" s="75" t="s">
        <v>93</v>
      </c>
      <c r="B7" s="76"/>
      <c r="C7" s="76"/>
      <c r="D7" s="76"/>
    </row>
    <row r="8" spans="1:4"/>
    <row r="9" spans="1:4">
      <c r="A9" s="139" t="s">
        <v>59</v>
      </c>
      <c r="B9" s="139" t="s">
        <v>60</v>
      </c>
      <c r="C9" s="139"/>
    </row>
    <row r="10" spans="1:4">
      <c r="A10" s="140"/>
      <c r="B10" s="71" t="s">
        <v>61</v>
      </c>
      <c r="C10" s="72" t="s">
        <v>91</v>
      </c>
    </row>
    <row r="11" spans="1:4">
      <c r="A11" s="8" t="s">
        <v>75</v>
      </c>
      <c r="B11" s="25">
        <v>37</v>
      </c>
      <c r="C11" s="68">
        <f t="shared" ref="C11:C39" si="0">B11/1000</f>
        <v>3.6999999999999998E-2</v>
      </c>
    </row>
    <row r="12" spans="1:4">
      <c r="A12" s="8" t="s">
        <v>76</v>
      </c>
      <c r="B12" s="25">
        <v>42</v>
      </c>
      <c r="C12" s="68">
        <f t="shared" si="0"/>
        <v>4.2000000000000003E-2</v>
      </c>
    </row>
    <row r="13" spans="1:4">
      <c r="A13" s="8" t="s">
        <v>77</v>
      </c>
      <c r="B13" s="25">
        <v>27</v>
      </c>
      <c r="C13" s="68">
        <f t="shared" si="0"/>
        <v>2.7E-2</v>
      </c>
    </row>
    <row r="14" spans="1:4">
      <c r="A14" s="8" t="s">
        <v>80</v>
      </c>
      <c r="B14" s="25">
        <v>27</v>
      </c>
      <c r="C14" s="68">
        <f t="shared" si="0"/>
        <v>2.7E-2</v>
      </c>
    </row>
    <row r="15" spans="1:4">
      <c r="A15" s="8" t="s">
        <v>81</v>
      </c>
      <c r="B15" s="25">
        <v>30</v>
      </c>
      <c r="C15" s="68">
        <f t="shared" si="0"/>
        <v>0.03</v>
      </c>
    </row>
    <row r="16" spans="1:4">
      <c r="A16" s="8" t="s">
        <v>79</v>
      </c>
      <c r="B16" s="25">
        <v>21</v>
      </c>
      <c r="C16" s="68">
        <f t="shared" si="0"/>
        <v>2.1000000000000001E-2</v>
      </c>
    </row>
    <row r="17" spans="1:3">
      <c r="A17" s="8" t="s">
        <v>62</v>
      </c>
      <c r="B17" s="25">
        <v>14</v>
      </c>
      <c r="C17" s="68">
        <f t="shared" si="0"/>
        <v>1.4E-2</v>
      </c>
    </row>
    <row r="18" spans="1:3">
      <c r="A18" s="8" t="s">
        <v>63</v>
      </c>
      <c r="B18" s="25">
        <v>21</v>
      </c>
      <c r="C18" s="68">
        <f t="shared" si="0"/>
        <v>2.1000000000000001E-2</v>
      </c>
    </row>
    <row r="19" spans="1:3">
      <c r="A19" s="8" t="s">
        <v>64</v>
      </c>
      <c r="B19" s="25">
        <v>20</v>
      </c>
      <c r="C19" s="68">
        <f t="shared" si="0"/>
        <v>0.02</v>
      </c>
    </row>
    <row r="20" spans="1:3">
      <c r="A20" s="8" t="s">
        <v>82</v>
      </c>
      <c r="B20" s="25">
        <v>15</v>
      </c>
      <c r="C20" s="68">
        <f t="shared" si="0"/>
        <v>1.4999999999999999E-2</v>
      </c>
    </row>
    <row r="21" spans="1:3">
      <c r="A21" s="8" t="s">
        <v>83</v>
      </c>
      <c r="B21" s="25">
        <v>18</v>
      </c>
      <c r="C21" s="68">
        <f t="shared" si="0"/>
        <v>1.7999999999999999E-2</v>
      </c>
    </row>
    <row r="22" spans="1:3">
      <c r="A22" s="8" t="s">
        <v>65</v>
      </c>
      <c r="B22" s="25">
        <v>7</v>
      </c>
      <c r="C22" s="68">
        <f t="shared" si="0"/>
        <v>7.0000000000000001E-3</v>
      </c>
    </row>
    <row r="23" spans="1:3">
      <c r="A23" s="8" t="s">
        <v>84</v>
      </c>
      <c r="B23" s="25">
        <v>40</v>
      </c>
      <c r="C23" s="68">
        <f t="shared" si="0"/>
        <v>0.04</v>
      </c>
    </row>
    <row r="24" spans="1:3">
      <c r="A24" s="8" t="s">
        <v>66</v>
      </c>
      <c r="B24" s="25">
        <v>27</v>
      </c>
      <c r="C24" s="68">
        <f t="shared" si="0"/>
        <v>2.7E-2</v>
      </c>
    </row>
    <row r="25" spans="1:3">
      <c r="A25" s="8" t="s">
        <v>88</v>
      </c>
      <c r="B25" s="25">
        <v>13</v>
      </c>
      <c r="C25" s="68">
        <f t="shared" si="0"/>
        <v>1.2999999999999999E-2</v>
      </c>
    </row>
    <row r="26" spans="1:3">
      <c r="A26" s="8" t="s">
        <v>89</v>
      </c>
      <c r="B26" s="25">
        <v>14</v>
      </c>
      <c r="C26" s="68">
        <f t="shared" si="0"/>
        <v>1.4E-2</v>
      </c>
    </row>
    <row r="27" spans="1:3">
      <c r="A27" s="8" t="s">
        <v>69</v>
      </c>
      <c r="B27" s="25">
        <v>34</v>
      </c>
      <c r="C27" s="68">
        <f t="shared" si="0"/>
        <v>3.4000000000000002E-2</v>
      </c>
    </row>
    <row r="28" spans="1:3">
      <c r="A28" s="8" t="s">
        <v>68</v>
      </c>
      <c r="B28" s="25">
        <v>27</v>
      </c>
      <c r="C28" s="68">
        <f t="shared" si="0"/>
        <v>2.7E-2</v>
      </c>
    </row>
    <row r="29" spans="1:3">
      <c r="A29" s="8" t="s">
        <v>90</v>
      </c>
      <c r="B29" s="25">
        <v>15</v>
      </c>
      <c r="C29" s="68">
        <f t="shared" si="0"/>
        <v>1.4999999999999999E-2</v>
      </c>
    </row>
    <row r="30" spans="1:3">
      <c r="A30" s="8" t="s">
        <v>86</v>
      </c>
      <c r="B30" s="25">
        <v>40</v>
      </c>
      <c r="C30" s="68">
        <f t="shared" si="0"/>
        <v>0.04</v>
      </c>
    </row>
    <row r="31" spans="1:3">
      <c r="A31" s="8" t="s">
        <v>87</v>
      </c>
      <c r="B31" s="25">
        <v>50</v>
      </c>
      <c r="C31" s="68">
        <f t="shared" si="0"/>
        <v>0.05</v>
      </c>
    </row>
    <row r="32" spans="1:3">
      <c r="A32" s="8" t="s">
        <v>85</v>
      </c>
      <c r="B32" s="25">
        <v>21</v>
      </c>
      <c r="C32" s="68">
        <f t="shared" si="0"/>
        <v>2.1000000000000001E-2</v>
      </c>
    </row>
    <row r="33" spans="1:3">
      <c r="A33" s="8" t="s">
        <v>73</v>
      </c>
      <c r="B33" s="25">
        <v>12</v>
      </c>
      <c r="C33" s="68">
        <f t="shared" si="0"/>
        <v>1.2E-2</v>
      </c>
    </row>
    <row r="34" spans="1:3">
      <c r="A34" s="8" t="s">
        <v>74</v>
      </c>
      <c r="B34" s="25">
        <v>26</v>
      </c>
      <c r="C34" s="68">
        <f t="shared" si="0"/>
        <v>2.5999999999999999E-2</v>
      </c>
    </row>
    <row r="35" spans="1:3">
      <c r="A35" s="8" t="s">
        <v>78</v>
      </c>
      <c r="B35" s="25">
        <v>51</v>
      </c>
      <c r="C35" s="68">
        <f t="shared" si="0"/>
        <v>5.0999999999999997E-2</v>
      </c>
    </row>
    <row r="36" spans="1:3">
      <c r="A36" s="8" t="s">
        <v>67</v>
      </c>
      <c r="B36" s="25">
        <v>20</v>
      </c>
      <c r="C36" s="68">
        <f t="shared" si="0"/>
        <v>0.02</v>
      </c>
    </row>
    <row r="37" spans="1:3" ht="15" customHeight="1">
      <c r="A37" s="8" t="s">
        <v>70</v>
      </c>
      <c r="B37" s="25">
        <v>14</v>
      </c>
      <c r="C37" s="68">
        <f t="shared" si="0"/>
        <v>1.4E-2</v>
      </c>
    </row>
    <row r="38" spans="1:3" ht="15" customHeight="1">
      <c r="A38" s="8" t="s">
        <v>71</v>
      </c>
      <c r="B38" s="25">
        <v>29</v>
      </c>
      <c r="C38" s="68">
        <f t="shared" si="0"/>
        <v>2.9000000000000001E-2</v>
      </c>
    </row>
    <row r="39" spans="1:3" ht="15" customHeight="1">
      <c r="A39" s="69" t="s">
        <v>72</v>
      </c>
      <c r="B39" s="15">
        <v>23</v>
      </c>
      <c r="C39" s="70">
        <f t="shared" si="0"/>
        <v>2.3E-2</v>
      </c>
    </row>
    <row r="40" spans="1:3" ht="15" customHeight="1"/>
  </sheetData>
  <sortState xmlns:xlrd2="http://schemas.microsoft.com/office/spreadsheetml/2017/richdata2" ref="A8:C36">
    <sortCondition ref="A7:A36"/>
  </sortState>
  <dataConsolidate/>
  <mergeCells count="6">
    <mergeCell ref="B9:C9"/>
    <mergeCell ref="A9:A10"/>
    <mergeCell ref="A1:C1"/>
    <mergeCell ref="A2:C2"/>
    <mergeCell ref="A3:C3"/>
    <mergeCell ref="A5:D6"/>
  </mergeCells>
  <hyperlinks>
    <hyperlink ref="A7" r:id="rId1" xr:uid="{00000000-0004-0000-0200-000000000000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>
      <selection activeCell="C9" sqref="C9:C10"/>
    </sheetView>
  </sheetViews>
  <sheetFormatPr defaultRowHeight="15"/>
  <sheetData>
    <row r="1" spans="1:1">
      <c r="A1" t="s">
        <v>2</v>
      </c>
    </row>
    <row r="2" spans="1:1">
      <c r="A2" t="s">
        <v>3</v>
      </c>
    </row>
    <row r="5" spans="1:1">
      <c r="A5" t="s">
        <v>5</v>
      </c>
    </row>
    <row r="6" spans="1:1">
      <c r="A6" t="s">
        <v>4</v>
      </c>
    </row>
    <row r="8" spans="1:1">
      <c r="A8" t="s">
        <v>14</v>
      </c>
    </row>
    <row r="9" spans="1:1">
      <c r="A9" t="s">
        <v>15</v>
      </c>
    </row>
    <row r="10" spans="1:1">
      <c r="A10" t="s">
        <v>16</v>
      </c>
    </row>
    <row r="11" spans="1:1" ht="17.25">
      <c r="A11" t="s">
        <v>17</v>
      </c>
    </row>
    <row r="12" spans="1:1" ht="17.25">
      <c r="A12" t="s">
        <v>18</v>
      </c>
    </row>
    <row r="13" spans="1:1" ht="17.25">
      <c r="A13" t="s">
        <v>19</v>
      </c>
    </row>
    <row r="14" spans="1:1" ht="17.25">
      <c r="A14" t="s">
        <v>20</v>
      </c>
    </row>
    <row r="15" spans="1:1" ht="17.25">
      <c r="A15" t="s">
        <v>21</v>
      </c>
    </row>
    <row r="16" spans="1:1" ht="17.25">
      <c r="A16" t="s">
        <v>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Claim Form</vt:lpstr>
      <vt:lpstr>Tonnage Calculator</vt:lpstr>
      <vt:lpstr>Oversized Items Calculator</vt:lpstr>
      <vt:lpstr>List</vt:lpstr>
    </vt:vector>
  </TitlesOfParts>
  <Company>DEWNR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Tran</dc:creator>
  <cp:lastModifiedBy>Tran, Han (GISA)</cp:lastModifiedBy>
  <dcterms:created xsi:type="dcterms:W3CDTF">2020-12-16T00:53:45Z</dcterms:created>
  <dcterms:modified xsi:type="dcterms:W3CDTF">2025-05-02T04:00:59Z</dcterms:modified>
</cp:coreProperties>
</file>